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saveExternalLinkValues="0" autoCompressPictures="0"/>
  <bookViews>
    <workbookView xWindow="0" yWindow="0" windowWidth="25520" windowHeight="1556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Scoresheet!$A$2:$EC$2</definedName>
    <definedName name="_xlnm.Print_Area" localSheetId="0">Scoresheet!$A$1:$DG$19</definedName>
    <definedName name="_xlnm.Print_Titles" localSheetId="0">Scoresheet!$A:$D,Scoresheet!$1:$2</definedName>
  </definedNames>
  <calcPr calcId="14000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Z6" i="1" l="1"/>
  <c r="EA6" i="1"/>
  <c r="EB6" i="1"/>
  <c r="EC6" i="1"/>
  <c r="DZ7" i="1"/>
  <c r="EA7" i="1"/>
  <c r="EB7" i="1"/>
  <c r="EC7" i="1"/>
  <c r="DZ8" i="1"/>
  <c r="EA8" i="1"/>
  <c r="EB8" i="1"/>
  <c r="EC8" i="1"/>
  <c r="DZ9" i="1"/>
  <c r="EA9" i="1"/>
  <c r="EB9" i="1"/>
  <c r="EC9" i="1"/>
  <c r="DZ10" i="1"/>
  <c r="EA10" i="1"/>
  <c r="EB10" i="1"/>
  <c r="EC10" i="1"/>
  <c r="DZ11" i="1"/>
  <c r="EA11" i="1"/>
  <c r="EB11" i="1"/>
  <c r="EC11" i="1"/>
  <c r="DZ12" i="1"/>
  <c r="EA12" i="1"/>
  <c r="EB12" i="1"/>
  <c r="EC12" i="1"/>
  <c r="DZ13" i="1"/>
  <c r="EA13" i="1"/>
  <c r="EB13" i="1"/>
  <c r="EC13" i="1"/>
  <c r="DZ14" i="1"/>
  <c r="EA14" i="1"/>
  <c r="EB14" i="1"/>
  <c r="EC14" i="1"/>
  <c r="DZ15" i="1"/>
  <c r="EA15" i="1"/>
  <c r="EB15" i="1"/>
  <c r="EC15" i="1"/>
  <c r="DZ16" i="1"/>
  <c r="EA16" i="1"/>
  <c r="EB16" i="1"/>
  <c r="EC16" i="1"/>
  <c r="DZ17" i="1"/>
  <c r="EA17" i="1"/>
  <c r="EB17" i="1"/>
  <c r="EC17" i="1"/>
  <c r="DZ18" i="1"/>
  <c r="EA18" i="1"/>
  <c r="EB18" i="1"/>
  <c r="EC18" i="1"/>
  <c r="DZ19" i="1"/>
  <c r="EA19" i="1"/>
  <c r="EB19" i="1"/>
  <c r="EC19" i="1"/>
  <c r="DO6" i="1"/>
  <c r="DP6" i="1"/>
  <c r="DQ6" i="1"/>
  <c r="DR6" i="1"/>
  <c r="DO7" i="1"/>
  <c r="DP7" i="1"/>
  <c r="DQ7" i="1"/>
  <c r="DR7" i="1"/>
  <c r="DO8" i="1"/>
  <c r="DP8" i="1"/>
  <c r="DQ8" i="1"/>
  <c r="DR8" i="1"/>
  <c r="DO9" i="1"/>
  <c r="DP9" i="1"/>
  <c r="DQ9" i="1"/>
  <c r="DR9" i="1"/>
  <c r="DO10" i="1"/>
  <c r="DP10" i="1"/>
  <c r="DQ10" i="1"/>
  <c r="DR10" i="1"/>
  <c r="DO11" i="1"/>
  <c r="DP11" i="1"/>
  <c r="DQ11" i="1"/>
  <c r="DR11" i="1"/>
  <c r="DO12" i="1"/>
  <c r="DP12" i="1"/>
  <c r="DQ12" i="1"/>
  <c r="DR12" i="1"/>
  <c r="DO13" i="1"/>
  <c r="DP13" i="1"/>
  <c r="DQ13" i="1"/>
  <c r="DR13" i="1"/>
  <c r="DO14" i="1"/>
  <c r="DP14" i="1"/>
  <c r="DQ14" i="1"/>
  <c r="DR14" i="1"/>
  <c r="DO15" i="1"/>
  <c r="DP15" i="1"/>
  <c r="DQ15" i="1"/>
  <c r="DR15" i="1"/>
  <c r="DO16" i="1"/>
  <c r="DP16" i="1"/>
  <c r="DQ16" i="1"/>
  <c r="DR16" i="1"/>
  <c r="DO17" i="1"/>
  <c r="DP17" i="1"/>
  <c r="DQ17" i="1"/>
  <c r="DR17" i="1"/>
  <c r="DO18" i="1"/>
  <c r="DP18" i="1"/>
  <c r="DQ18" i="1"/>
  <c r="DR18" i="1"/>
  <c r="DO19" i="1"/>
  <c r="DP19" i="1"/>
  <c r="DQ19" i="1"/>
  <c r="DR19" i="1"/>
  <c r="DD6" i="1"/>
  <c r="DE6" i="1"/>
  <c r="DF6" i="1"/>
  <c r="DG6" i="1"/>
  <c r="DD7" i="1"/>
  <c r="DE7" i="1"/>
  <c r="DF7" i="1"/>
  <c r="DG7" i="1"/>
  <c r="DD8" i="1"/>
  <c r="DE8" i="1"/>
  <c r="DF8" i="1"/>
  <c r="DG8" i="1"/>
  <c r="DD9" i="1"/>
  <c r="DE9" i="1"/>
  <c r="DF9" i="1"/>
  <c r="DG9" i="1"/>
  <c r="DD10" i="1"/>
  <c r="DE10" i="1"/>
  <c r="DF10" i="1"/>
  <c r="DG10" i="1"/>
  <c r="DD11" i="1"/>
  <c r="DE11" i="1"/>
  <c r="DF11" i="1"/>
  <c r="DG11" i="1"/>
  <c r="DD12" i="1"/>
  <c r="DE12" i="1"/>
  <c r="DF12" i="1"/>
  <c r="DG12" i="1"/>
  <c r="DD13" i="1"/>
  <c r="DE13" i="1"/>
  <c r="DF13" i="1"/>
  <c r="DG13" i="1"/>
  <c r="DD14" i="1"/>
  <c r="DE14" i="1"/>
  <c r="DF14" i="1"/>
  <c r="DG14" i="1"/>
  <c r="DD15" i="1"/>
  <c r="DE15" i="1"/>
  <c r="DF15" i="1"/>
  <c r="DG15" i="1"/>
  <c r="DD16" i="1"/>
  <c r="DE16" i="1"/>
  <c r="DF16" i="1"/>
  <c r="DG16" i="1"/>
  <c r="DD17" i="1"/>
  <c r="DE17" i="1"/>
  <c r="DF17" i="1"/>
  <c r="DG17" i="1"/>
  <c r="DD18" i="1"/>
  <c r="DE18" i="1"/>
  <c r="DF18" i="1"/>
  <c r="DG18" i="1"/>
  <c r="DD19" i="1"/>
  <c r="DE19" i="1"/>
  <c r="DF19" i="1"/>
  <c r="DG19" i="1"/>
  <c r="CS6" i="1"/>
  <c r="CT6" i="1"/>
  <c r="CU6" i="1"/>
  <c r="CV6" i="1"/>
  <c r="CS7" i="1"/>
  <c r="CT7" i="1"/>
  <c r="CU7" i="1"/>
  <c r="CV7" i="1"/>
  <c r="CS8" i="1"/>
  <c r="CT8" i="1"/>
  <c r="CU8" i="1"/>
  <c r="CV8" i="1"/>
  <c r="CS9" i="1"/>
  <c r="CT9" i="1"/>
  <c r="CU9" i="1"/>
  <c r="CV9" i="1"/>
  <c r="CS10" i="1"/>
  <c r="CT10" i="1"/>
  <c r="CU10" i="1"/>
  <c r="CV10" i="1"/>
  <c r="CS11" i="1"/>
  <c r="CT11" i="1"/>
  <c r="CU11" i="1"/>
  <c r="CV11" i="1"/>
  <c r="CS12" i="1"/>
  <c r="CT12" i="1"/>
  <c r="CU12" i="1"/>
  <c r="CV12" i="1"/>
  <c r="CS13" i="1"/>
  <c r="CT13" i="1"/>
  <c r="CU13" i="1"/>
  <c r="CV13" i="1"/>
  <c r="CS14" i="1"/>
  <c r="CT14" i="1"/>
  <c r="CU14" i="1"/>
  <c r="CV14" i="1"/>
  <c r="CS15" i="1"/>
  <c r="CT15" i="1"/>
  <c r="CU15" i="1"/>
  <c r="CV15" i="1"/>
  <c r="CS16" i="1"/>
  <c r="CT16" i="1"/>
  <c r="CU16" i="1"/>
  <c r="CV16" i="1"/>
  <c r="CS17" i="1"/>
  <c r="CT17" i="1"/>
  <c r="CU17" i="1"/>
  <c r="CV17" i="1"/>
  <c r="CS18" i="1"/>
  <c r="CT18" i="1"/>
  <c r="CU18" i="1"/>
  <c r="CV18" i="1"/>
  <c r="CS19" i="1"/>
  <c r="CT19" i="1"/>
  <c r="CU19" i="1"/>
  <c r="CV19" i="1"/>
  <c r="CH6" i="1"/>
  <c r="CI6" i="1"/>
  <c r="CJ6" i="1"/>
  <c r="CK6" i="1"/>
  <c r="CH7" i="1"/>
  <c r="CI7" i="1"/>
  <c r="CJ7" i="1"/>
  <c r="CK7" i="1"/>
  <c r="CH8" i="1"/>
  <c r="CI8" i="1"/>
  <c r="CJ8" i="1"/>
  <c r="CK8" i="1"/>
  <c r="CH9" i="1"/>
  <c r="CI9" i="1"/>
  <c r="CJ9" i="1"/>
  <c r="CK9" i="1"/>
  <c r="CH10" i="1"/>
  <c r="CI10" i="1"/>
  <c r="CJ10" i="1"/>
  <c r="CK10" i="1"/>
  <c r="CH11" i="1"/>
  <c r="CI11" i="1"/>
  <c r="CJ11" i="1"/>
  <c r="CK11" i="1"/>
  <c r="CH12" i="1"/>
  <c r="CI12" i="1"/>
  <c r="CJ12" i="1"/>
  <c r="CK12" i="1"/>
  <c r="CH13" i="1"/>
  <c r="CI13" i="1"/>
  <c r="CJ13" i="1"/>
  <c r="CK13" i="1"/>
  <c r="CH14" i="1"/>
  <c r="CI14" i="1"/>
  <c r="CJ14" i="1"/>
  <c r="CK14" i="1"/>
  <c r="CH15" i="1"/>
  <c r="CI15" i="1"/>
  <c r="CJ15" i="1"/>
  <c r="CK15" i="1"/>
  <c r="CH16" i="1"/>
  <c r="CI16" i="1"/>
  <c r="CJ16" i="1"/>
  <c r="CK16" i="1"/>
  <c r="CH17" i="1"/>
  <c r="CI17" i="1"/>
  <c r="CJ17" i="1"/>
  <c r="CK17" i="1"/>
  <c r="CH18" i="1"/>
  <c r="CI18" i="1"/>
  <c r="CJ18" i="1"/>
  <c r="CK18" i="1"/>
  <c r="CH19" i="1"/>
  <c r="CI19" i="1"/>
  <c r="CJ19" i="1"/>
  <c r="CK19" i="1"/>
  <c r="BW6" i="1"/>
  <c r="BX6" i="1"/>
  <c r="BY6" i="1"/>
  <c r="BZ6" i="1"/>
  <c r="BW7" i="1"/>
  <c r="BX7" i="1"/>
  <c r="BY7" i="1"/>
  <c r="BZ7" i="1"/>
  <c r="BW8" i="1"/>
  <c r="BX8" i="1"/>
  <c r="BY8" i="1"/>
  <c r="BZ8" i="1"/>
  <c r="BW9" i="1"/>
  <c r="BX9" i="1"/>
  <c r="BY9" i="1"/>
  <c r="BZ9" i="1"/>
  <c r="BW10" i="1"/>
  <c r="BX10" i="1"/>
  <c r="BY10" i="1"/>
  <c r="BZ10" i="1"/>
  <c r="BW11" i="1"/>
  <c r="BX11" i="1"/>
  <c r="BY11" i="1"/>
  <c r="BZ11" i="1"/>
  <c r="BW12" i="1"/>
  <c r="BX12" i="1"/>
  <c r="BY12" i="1"/>
  <c r="BZ12" i="1"/>
  <c r="BW13" i="1"/>
  <c r="BX13" i="1"/>
  <c r="BY13" i="1"/>
  <c r="BZ13" i="1"/>
  <c r="BW14" i="1"/>
  <c r="BX14" i="1"/>
  <c r="BY14" i="1"/>
  <c r="BZ14" i="1"/>
  <c r="BW15" i="1"/>
  <c r="BX15" i="1"/>
  <c r="BY15" i="1"/>
  <c r="BZ15" i="1"/>
  <c r="BW16" i="1"/>
  <c r="BX16" i="1"/>
  <c r="BY16" i="1"/>
  <c r="BZ16" i="1"/>
  <c r="BW17" i="1"/>
  <c r="BX17" i="1"/>
  <c r="BY17" i="1"/>
  <c r="BZ17" i="1"/>
  <c r="BW18" i="1"/>
  <c r="BX18" i="1"/>
  <c r="BY18" i="1"/>
  <c r="BZ18" i="1"/>
  <c r="BW19" i="1"/>
  <c r="BX19" i="1"/>
  <c r="BY19" i="1"/>
  <c r="BZ19" i="1"/>
  <c r="BK6" i="1"/>
  <c r="BL6" i="1"/>
  <c r="BM6" i="1"/>
  <c r="BN6" i="1"/>
  <c r="BK7" i="1"/>
  <c r="BL7" i="1"/>
  <c r="BM7" i="1"/>
  <c r="BN7" i="1"/>
  <c r="BK8" i="1"/>
  <c r="BL8" i="1"/>
  <c r="BM8" i="1"/>
  <c r="BN8" i="1"/>
  <c r="BK9" i="1"/>
  <c r="BL9" i="1"/>
  <c r="BM9" i="1"/>
  <c r="BN9" i="1"/>
  <c r="BK10" i="1"/>
  <c r="BL10" i="1"/>
  <c r="BM10" i="1"/>
  <c r="BN10" i="1"/>
  <c r="BK11" i="1"/>
  <c r="BL11" i="1"/>
  <c r="BM11" i="1"/>
  <c r="BN11" i="1"/>
  <c r="BK12" i="1"/>
  <c r="BL12" i="1"/>
  <c r="BM12" i="1"/>
  <c r="BN12" i="1"/>
  <c r="BK13" i="1"/>
  <c r="BL13" i="1"/>
  <c r="BM13" i="1"/>
  <c r="BN13" i="1"/>
  <c r="BK14" i="1"/>
  <c r="BL14" i="1"/>
  <c r="BM14" i="1"/>
  <c r="BN14" i="1"/>
  <c r="BK15" i="1"/>
  <c r="BL15" i="1"/>
  <c r="BM15" i="1"/>
  <c r="BN15" i="1"/>
  <c r="BK16" i="1"/>
  <c r="BL16" i="1"/>
  <c r="BM16" i="1"/>
  <c r="BN16" i="1"/>
  <c r="BK17" i="1"/>
  <c r="BL17" i="1"/>
  <c r="BM17" i="1"/>
  <c r="BN17" i="1"/>
  <c r="BK18" i="1"/>
  <c r="BL18" i="1"/>
  <c r="BM18" i="1"/>
  <c r="BN18" i="1"/>
  <c r="BK19" i="1"/>
  <c r="BL19" i="1"/>
  <c r="BM19" i="1"/>
  <c r="BN19" i="1"/>
  <c r="AY15" i="1"/>
  <c r="AZ15" i="1"/>
  <c r="BA15" i="1"/>
  <c r="BB15" i="1"/>
  <c r="AY9" i="1"/>
  <c r="AZ9" i="1"/>
  <c r="BA9" i="1"/>
  <c r="BB9" i="1"/>
  <c r="AY14" i="1"/>
  <c r="AZ14" i="1"/>
  <c r="BA14" i="1"/>
  <c r="BB14" i="1"/>
  <c r="AY17" i="1"/>
  <c r="AZ17" i="1"/>
  <c r="BA17" i="1"/>
  <c r="BB17" i="1"/>
  <c r="AY10" i="1"/>
  <c r="AZ10" i="1"/>
  <c r="BA10" i="1"/>
  <c r="BB10" i="1"/>
  <c r="AY3" i="1"/>
  <c r="AZ3" i="1"/>
  <c r="BA3" i="1"/>
  <c r="BB3" i="1"/>
  <c r="AY11" i="1"/>
  <c r="AZ11" i="1"/>
  <c r="BA11" i="1"/>
  <c r="BB11" i="1"/>
  <c r="AY13" i="1"/>
  <c r="AZ13" i="1"/>
  <c r="BA13" i="1"/>
  <c r="BB13" i="1"/>
  <c r="AY19" i="1"/>
  <c r="AZ19" i="1"/>
  <c r="BA19" i="1"/>
  <c r="BB19" i="1"/>
  <c r="AY8" i="1"/>
  <c r="AZ8" i="1"/>
  <c r="BA8" i="1"/>
  <c r="BB8" i="1"/>
  <c r="AY18" i="1"/>
  <c r="AZ18" i="1"/>
  <c r="BA18" i="1"/>
  <c r="BB18" i="1"/>
  <c r="AY4" i="1"/>
  <c r="AZ4" i="1"/>
  <c r="BA4" i="1"/>
  <c r="BB4" i="1"/>
  <c r="AY12" i="1"/>
  <c r="AZ12" i="1"/>
  <c r="BA12" i="1"/>
  <c r="BB12" i="1"/>
  <c r="AY7" i="1"/>
  <c r="AZ7" i="1"/>
  <c r="BA7" i="1"/>
  <c r="BB7" i="1"/>
  <c r="AM15" i="1"/>
  <c r="AN15" i="1"/>
  <c r="AO15" i="1"/>
  <c r="AP15" i="1"/>
  <c r="AM9" i="1"/>
  <c r="AN9" i="1"/>
  <c r="AO9" i="1"/>
  <c r="AP9" i="1"/>
  <c r="AM14" i="1"/>
  <c r="AN14" i="1"/>
  <c r="AO14" i="1"/>
  <c r="AP14" i="1"/>
  <c r="AM17" i="1"/>
  <c r="AN17" i="1"/>
  <c r="AO17" i="1"/>
  <c r="AP17" i="1"/>
  <c r="AM10" i="1"/>
  <c r="AN10" i="1"/>
  <c r="AO10" i="1"/>
  <c r="AP10" i="1"/>
  <c r="AM3" i="1"/>
  <c r="AN3" i="1"/>
  <c r="AO3" i="1"/>
  <c r="AP3" i="1"/>
  <c r="AM11" i="1"/>
  <c r="AN11" i="1"/>
  <c r="AO11" i="1"/>
  <c r="AP11" i="1"/>
  <c r="AM13" i="1"/>
  <c r="AN13" i="1"/>
  <c r="AO13" i="1"/>
  <c r="AP13" i="1"/>
  <c r="AM19" i="1"/>
  <c r="AN19" i="1"/>
  <c r="AO19" i="1"/>
  <c r="AP19" i="1"/>
  <c r="AM8" i="1"/>
  <c r="AN8" i="1"/>
  <c r="AO8" i="1"/>
  <c r="AP8" i="1"/>
  <c r="AM18" i="1"/>
  <c r="AN18" i="1"/>
  <c r="AO18" i="1"/>
  <c r="AP18" i="1"/>
  <c r="AM4" i="1"/>
  <c r="AN4" i="1"/>
  <c r="AO4" i="1"/>
  <c r="AP4" i="1"/>
  <c r="AM12" i="1"/>
  <c r="AN12" i="1"/>
  <c r="AO12" i="1"/>
  <c r="AP12" i="1"/>
  <c r="AM7" i="1"/>
  <c r="AN7" i="1"/>
  <c r="AO7" i="1"/>
  <c r="AP7" i="1"/>
  <c r="Z15" i="1"/>
  <c r="AA15" i="1"/>
  <c r="AB15" i="1"/>
  <c r="AC15" i="1"/>
  <c r="Z9" i="1"/>
  <c r="AA9" i="1"/>
  <c r="AB9" i="1"/>
  <c r="AC9" i="1"/>
  <c r="Z14" i="1"/>
  <c r="AA14" i="1"/>
  <c r="AB14" i="1"/>
  <c r="AC14" i="1"/>
  <c r="Z17" i="1"/>
  <c r="AA17" i="1"/>
  <c r="AB17" i="1"/>
  <c r="AC17" i="1"/>
  <c r="Z10" i="1"/>
  <c r="AA10" i="1"/>
  <c r="AB10" i="1"/>
  <c r="AC10" i="1"/>
  <c r="Z3" i="1"/>
  <c r="AA3" i="1"/>
  <c r="AB3" i="1"/>
  <c r="AC3" i="1"/>
  <c r="Z11" i="1"/>
  <c r="AA11" i="1"/>
  <c r="AB11" i="1"/>
  <c r="AC11" i="1"/>
  <c r="Z13" i="1"/>
  <c r="AA13" i="1"/>
  <c r="AB13" i="1"/>
  <c r="AC13" i="1"/>
  <c r="Z19" i="1"/>
  <c r="AA19" i="1"/>
  <c r="AB19" i="1"/>
  <c r="AC19" i="1"/>
  <c r="Z8" i="1"/>
  <c r="AA8" i="1"/>
  <c r="AB8" i="1"/>
  <c r="AC8" i="1"/>
  <c r="Z18" i="1"/>
  <c r="AA18" i="1"/>
  <c r="AB18" i="1"/>
  <c r="AC18" i="1"/>
  <c r="Z4" i="1"/>
  <c r="AA4" i="1"/>
  <c r="AB4" i="1"/>
  <c r="AC4" i="1"/>
  <c r="Z12" i="1"/>
  <c r="AA12" i="1"/>
  <c r="AB12" i="1"/>
  <c r="AC12" i="1"/>
  <c r="Z7" i="1"/>
  <c r="AA7" i="1"/>
  <c r="AB7" i="1"/>
  <c r="AC7" i="1"/>
  <c r="J15" i="1"/>
  <c r="K15" i="1"/>
  <c r="M15" i="1"/>
  <c r="L15" i="1"/>
  <c r="I15" i="1"/>
  <c r="J9" i="1"/>
  <c r="K9" i="1"/>
  <c r="M9" i="1"/>
  <c r="L9" i="1"/>
  <c r="I9" i="1"/>
  <c r="J14" i="1"/>
  <c r="K14" i="1"/>
  <c r="M14" i="1"/>
  <c r="L14" i="1"/>
  <c r="I14" i="1"/>
  <c r="J17" i="1"/>
  <c r="K17" i="1"/>
  <c r="M17" i="1"/>
  <c r="L17" i="1"/>
  <c r="I17" i="1"/>
  <c r="J10" i="1"/>
  <c r="K10" i="1"/>
  <c r="M10" i="1"/>
  <c r="L10" i="1"/>
  <c r="I10" i="1"/>
  <c r="BK3" i="1"/>
  <c r="BW3" i="1"/>
  <c r="CH3" i="1"/>
  <c r="CS3" i="1"/>
  <c r="DD3" i="1"/>
  <c r="DO3" i="1"/>
  <c r="DZ3" i="1"/>
  <c r="J3" i="1"/>
  <c r="BM3" i="1"/>
  <c r="BY3" i="1"/>
  <c r="CJ3" i="1"/>
  <c r="CU3" i="1"/>
  <c r="DF3" i="1"/>
  <c r="DQ3" i="1"/>
  <c r="EB3" i="1"/>
  <c r="K3" i="1"/>
  <c r="M3" i="1"/>
  <c r="L3" i="1"/>
  <c r="I3" i="1"/>
  <c r="J11" i="1"/>
  <c r="K11" i="1"/>
  <c r="M11" i="1"/>
  <c r="L11" i="1"/>
  <c r="I11" i="1"/>
  <c r="J13" i="1"/>
  <c r="K13" i="1"/>
  <c r="M13" i="1"/>
  <c r="L13" i="1"/>
  <c r="I13" i="1"/>
  <c r="J19" i="1"/>
  <c r="K19" i="1"/>
  <c r="M19" i="1"/>
  <c r="L19" i="1"/>
  <c r="I19" i="1"/>
  <c r="J8" i="1"/>
  <c r="K8" i="1"/>
  <c r="M8" i="1"/>
  <c r="L8" i="1"/>
  <c r="I8" i="1"/>
  <c r="J18" i="1"/>
  <c r="K18" i="1"/>
  <c r="M18" i="1"/>
  <c r="L18" i="1"/>
  <c r="I18" i="1"/>
  <c r="BK4" i="1"/>
  <c r="BW4" i="1"/>
  <c r="CH4" i="1"/>
  <c r="CS4" i="1"/>
  <c r="DD4" i="1"/>
  <c r="DO4" i="1"/>
  <c r="DZ4" i="1"/>
  <c r="J4" i="1"/>
  <c r="BM4" i="1"/>
  <c r="BY4" i="1"/>
  <c r="CJ4" i="1"/>
  <c r="CU4" i="1"/>
  <c r="DF4" i="1"/>
  <c r="DQ4" i="1"/>
  <c r="EB4" i="1"/>
  <c r="K4" i="1"/>
  <c r="M4" i="1"/>
  <c r="L4" i="1"/>
  <c r="I4" i="1"/>
  <c r="K12" i="1"/>
  <c r="M12" i="1"/>
  <c r="L12" i="1"/>
  <c r="J7" i="1"/>
  <c r="K7" i="1"/>
  <c r="M7" i="1"/>
  <c r="L7" i="1"/>
  <c r="I7" i="1"/>
  <c r="M6" i="1"/>
  <c r="M16" i="1"/>
  <c r="M5" i="1"/>
  <c r="AB6" i="1"/>
  <c r="AO6" i="1"/>
  <c r="BA6" i="1"/>
  <c r="K6" i="1"/>
  <c r="AB16" i="1"/>
  <c r="AO16" i="1"/>
  <c r="BA16" i="1"/>
  <c r="BM5" i="1"/>
  <c r="BY5" i="1"/>
  <c r="CJ5" i="1"/>
  <c r="CU5" i="1"/>
  <c r="DF5" i="1"/>
  <c r="DQ5" i="1"/>
  <c r="EB5" i="1"/>
  <c r="K16" i="1"/>
  <c r="AB5" i="1"/>
  <c r="AO5" i="1"/>
  <c r="BA5" i="1"/>
  <c r="K5" i="1"/>
  <c r="Z6" i="1"/>
  <c r="AM6" i="1"/>
  <c r="AY6" i="1"/>
  <c r="J6" i="1"/>
  <c r="Z16" i="1"/>
  <c r="AM16" i="1"/>
  <c r="AY16" i="1"/>
  <c r="BK5" i="1"/>
  <c r="BW5" i="1"/>
  <c r="CH5" i="1"/>
  <c r="CS5" i="1"/>
  <c r="DD5" i="1"/>
  <c r="DO5" i="1"/>
  <c r="DZ5" i="1"/>
  <c r="J16" i="1"/>
  <c r="Z5" i="1"/>
  <c r="AM5" i="1"/>
  <c r="AY5" i="1"/>
  <c r="J5" i="1"/>
  <c r="EA5" i="1"/>
  <c r="EC5" i="1"/>
  <c r="EA4" i="1"/>
  <c r="EC4" i="1"/>
  <c r="EA3" i="1"/>
  <c r="EC3" i="1"/>
  <c r="DP5" i="1"/>
  <c r="DR5" i="1"/>
  <c r="DP4" i="1"/>
  <c r="DR4" i="1"/>
  <c r="DP3" i="1"/>
  <c r="DR3" i="1"/>
  <c r="G16" i="1"/>
  <c r="H16" i="1"/>
  <c r="H5" i="1"/>
  <c r="G5" i="1"/>
  <c r="H6" i="1"/>
  <c r="G6" i="1"/>
  <c r="E6" i="1"/>
  <c r="E16" i="1"/>
  <c r="DE4" i="1"/>
  <c r="DG4" i="1"/>
  <c r="DE5" i="1"/>
  <c r="DG5" i="1"/>
  <c r="CT4" i="1"/>
  <c r="CV4" i="1"/>
  <c r="CT5" i="1"/>
  <c r="CV5" i="1"/>
  <c r="CI4" i="1"/>
  <c r="CK4" i="1"/>
  <c r="CI5" i="1"/>
  <c r="CK5" i="1"/>
  <c r="BX4" i="1"/>
  <c r="BZ4" i="1"/>
  <c r="BX5" i="1"/>
  <c r="BZ5" i="1"/>
  <c r="BL4" i="1"/>
  <c r="BN4" i="1"/>
  <c r="BL5" i="1"/>
  <c r="BN5" i="1"/>
  <c r="AZ6" i="1"/>
  <c r="BB6" i="1"/>
  <c r="AZ16" i="1"/>
  <c r="BB16" i="1"/>
  <c r="AN6" i="1"/>
  <c r="AP6" i="1"/>
  <c r="AN16" i="1"/>
  <c r="AP16" i="1"/>
  <c r="AA6" i="1"/>
  <c r="AC6" i="1"/>
  <c r="AA16" i="1"/>
  <c r="AC16" i="1"/>
  <c r="DE3" i="1"/>
  <c r="DG3" i="1"/>
  <c r="CT3" i="1"/>
  <c r="CV3" i="1"/>
  <c r="CI3" i="1"/>
  <c r="CK3" i="1"/>
  <c r="BX3" i="1"/>
  <c r="BZ3" i="1"/>
  <c r="BL3" i="1"/>
  <c r="BN3" i="1"/>
  <c r="AZ5" i="1"/>
  <c r="BB5" i="1"/>
  <c r="AN5" i="1"/>
  <c r="AP5" i="1"/>
  <c r="AA5" i="1"/>
  <c r="AC5" i="1"/>
  <c r="L6" i="1"/>
  <c r="I6" i="1"/>
  <c r="L16" i="1"/>
  <c r="L5" i="1"/>
  <c r="I5" i="1"/>
  <c r="E5" i="1"/>
  <c r="I16" i="1"/>
  <c r="F16" i="1"/>
  <c r="F6" i="1"/>
  <c r="F5" i="1"/>
</calcChain>
</file>

<file path=xl/sharedStrings.xml><?xml version="1.0" encoding="utf-8"?>
<sst xmlns="http://schemas.openxmlformats.org/spreadsheetml/2006/main" count="247" uniqueCount="107">
  <si>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</si>
  <si>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</si>
  <si>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</si>
  <si>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</si>
  <si>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</si>
  <si>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</si>
  <si>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</si>
  <si>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</si>
  <si>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</si>
  <si>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</si>
  <si>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</si>
  <si>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</si>
  <si>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</si>
  <si>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Name (Last, First)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</si>
  <si>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</si>
  <si>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</si>
  <si>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</si>
  <si>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</si>
  <si>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</si>
  <si>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</si>
  <si>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</si>
  <si>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</si>
  <si>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</si>
  <si>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</si>
  <si>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</si>
  <si>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</si>
  <si>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</si>
  <si>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</si>
  <si>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</si>
  <si>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</si>
  <si>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</si>
  <si>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</si>
  <si>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</si>
  <si>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</si>
  <si>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</si>
  <si>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</si>
  <si>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</si>
  <si>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</si>
  <si>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</si>
  <si>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</si>
  <si>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</si>
  <si>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</si>
  <si>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</si>
  <si>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</si>
  <si>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</si>
  <si>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</si>
  <si>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</si>
  <si>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</si>
  <si>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</si>
  <si>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</si>
  <si>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</si>
  <si>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</si>
  <si>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</si>
  <si>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</si>
  <si>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</si>
  <si>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</si>
  <si>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</si>
  <si>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</si>
  <si>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</si>
  <si>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</si>
  <si>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</si>
  <si>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</si>
  <si>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</si>
  <si>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</si>
  <si>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</si>
  <si>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</si>
  <si>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9</t>
    <phoneticPr fontId="1" type="noConversion"/>
  </si>
  <si>
    <t>Stage 10</t>
    <phoneticPr fontId="1" type="noConversion"/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</si>
  <si>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</si>
  <si>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</si>
  <si>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</si>
  <si>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</si>
  <si>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</si>
  <si>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</si>
  <si>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</si>
  <si>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</si>
  <si>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</si>
  <si>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</si>
  <si>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</si>
  <si>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</si>
  <si>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</si>
  <si>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</si>
  <si>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HNT</t>
  </si>
  <si>
    <t>Rodrigo</t>
  </si>
  <si>
    <t>Eric</t>
  </si>
  <si>
    <t>Carlos</t>
  </si>
  <si>
    <t>Juan Jose</t>
  </si>
  <si>
    <t>Tuto</t>
  </si>
  <si>
    <t>Diego</t>
  </si>
  <si>
    <t>Gustavo</t>
  </si>
  <si>
    <t>Luis</t>
  </si>
  <si>
    <t>Oscar</t>
  </si>
  <si>
    <t>Victor</t>
  </si>
  <si>
    <t>Ilan</t>
  </si>
  <si>
    <t>Sergio</t>
  </si>
  <si>
    <t>George</t>
  </si>
  <si>
    <t>Jenaro</t>
  </si>
  <si>
    <t>Pablo Montealegre</t>
  </si>
  <si>
    <t>Pablo Murillo</t>
  </si>
  <si>
    <t>Oldemar</t>
  </si>
  <si>
    <t>Maj</t>
  </si>
  <si>
    <t>Opt</t>
  </si>
  <si>
    <t>DQ</t>
  </si>
  <si>
    <t>Abt</t>
  </si>
  <si>
    <t>Pis</t>
  </si>
  <si>
    <t>Pos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</si>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</sst>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FF000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49" fontId="2" fillId="4" borderId="10" xfId="0" applyNumberFormat="1" applyFont="1" applyFill="1" applyBorder="1" applyAlignment="1" applyProtection="1">
      <alignment horizontal="center" wrapText="1"/>
    </xf>
    <xf numFmtId="49" fontId="2" fillId="4" borderId="9" xfId="0" applyNumberFormat="1" applyFont="1" applyFill="1" applyBorder="1" applyAlignment="1" applyProtection="1">
      <alignment horizontal="center" wrapText="1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</xf>
    <xf numFmtId="164" fontId="0" fillId="4" borderId="0" xfId="0" applyNumberFormat="1" applyFill="1" applyBorder="1" applyAlignment="1" applyProtection="1">
      <alignment horizontal="right" vertical="center"/>
    </xf>
    <xf numFmtId="1" fontId="0" fillId="4" borderId="0" xfId="0" applyNumberFormat="1" applyFill="1" applyBorder="1" applyAlignment="1" applyProtection="1">
      <alignment horizontal="right" vertical="center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49" fontId="2" fillId="3" borderId="10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</xf>
    <xf numFmtId="164" fontId="0" fillId="3" borderId="0" xfId="0" applyNumberFormat="1" applyFill="1" applyBorder="1" applyAlignment="1" applyProtection="1">
      <alignment horizontal="right" vertical="center"/>
    </xf>
    <xf numFmtId="1" fontId="0" fillId="3" borderId="0" xfId="0" applyNumberFormat="1" applyFill="1" applyBorder="1" applyAlignment="1" applyProtection="1">
      <alignment horizontal="right" vertical="center"/>
    </xf>
    <xf numFmtId="2" fontId="2" fillId="3" borderId="4" xfId="0" applyNumberFormat="1" applyFont="1" applyFill="1" applyBorder="1" applyAlignment="1" applyProtection="1">
      <alignment horizontal="right" vertical="center"/>
    </xf>
    <xf numFmtId="49" fontId="2" fillId="3" borderId="11" xfId="0" applyNumberFormat="1" applyFont="1" applyFill="1" applyBorder="1" applyAlignment="1" applyProtection="1">
      <alignment horizontal="center" wrapText="1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center"/>
    </xf>
    <xf numFmtId="49" fontId="2" fillId="4" borderId="16" xfId="0" applyNumberFormat="1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2" borderId="0" xfId="0" applyFill="1"/>
    <xf numFmtId="49" fontId="4" fillId="0" borderId="17" xfId="0" applyNumberFormat="1" applyFont="1" applyBorder="1" applyAlignment="1" applyProtection="1">
      <alignment horizontal="center" wrapText="1"/>
    </xf>
    <xf numFmtId="49" fontId="4" fillId="0" borderId="16" xfId="0" applyNumberFormat="1" applyFont="1" applyBorder="1" applyAlignment="1" applyProtection="1">
      <alignment horizontal="center" wrapText="1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2" fontId="2" fillId="5" borderId="4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>
      <alignment horizontal="right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6" xfId="0" applyFill="1" applyBorder="1" applyAlignment="1" applyProtection="1">
      <alignment horizontal="center" vertical="center"/>
    </xf>
    <xf numFmtId="49" fontId="0" fillId="9" borderId="0" xfId="0" applyNumberFormat="1" applyFill="1" applyBorder="1" applyAlignment="1" applyProtection="1">
      <alignment horizontal="left" vertical="center"/>
      <protection locked="0"/>
    </xf>
    <xf numFmtId="49" fontId="0" fillId="9" borderId="0" xfId="0" applyNumberFormat="1" applyFill="1" applyBorder="1" applyAlignment="1" applyProtection="1">
      <alignment horizontal="center" vertical="center"/>
      <protection locked="0"/>
    </xf>
    <xf numFmtId="49" fontId="0" fillId="9" borderId="4" xfId="0" applyNumberForma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/>
    <xf numFmtId="0" fontId="0" fillId="9" borderId="18" xfId="0" applyFill="1" applyBorder="1" applyAlignment="1" applyProtection="1">
      <alignment horizontal="center" vertical="center"/>
    </xf>
    <xf numFmtId="49" fontId="0" fillId="9" borderId="19" xfId="0" applyNumberFormat="1" applyFill="1" applyBorder="1" applyAlignment="1" applyProtection="1">
      <alignment horizontal="left" vertical="center"/>
      <protection locked="0"/>
    </xf>
    <xf numFmtId="49" fontId="0" fillId="9" borderId="19" xfId="0" applyNumberFormat="1" applyFill="1" applyBorder="1" applyAlignment="1" applyProtection="1">
      <alignment horizontal="center" vertical="center"/>
      <protection locked="0"/>
    </xf>
    <xf numFmtId="49" fontId="0" fillId="9" borderId="20" xfId="0" applyNumberFormat="1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center" vertical="center"/>
    </xf>
    <xf numFmtId="49" fontId="0" fillId="9" borderId="22" xfId="0" applyNumberFormat="1" applyFill="1" applyBorder="1" applyAlignment="1" applyProtection="1">
      <alignment horizontal="left" vertical="center"/>
      <protection locked="0"/>
    </xf>
    <xf numFmtId="49" fontId="0" fillId="9" borderId="22" xfId="0" applyNumberFormat="1" applyFill="1" applyBorder="1" applyAlignment="1" applyProtection="1">
      <alignment horizontal="center" vertical="center"/>
      <protection locked="0"/>
    </xf>
    <xf numFmtId="49" fontId="0" fillId="9" borderId="23" xfId="0" applyNumberFormat="1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</xf>
    <xf numFmtId="49" fontId="0" fillId="10" borderId="19" xfId="0" applyNumberFormat="1" applyFill="1" applyBorder="1" applyAlignment="1" applyProtection="1">
      <alignment horizontal="left" vertical="center"/>
      <protection locked="0"/>
    </xf>
    <xf numFmtId="49" fontId="0" fillId="10" borderId="19" xfId="0" applyNumberFormat="1" applyFill="1" applyBorder="1" applyAlignment="1" applyProtection="1">
      <alignment horizontal="center" vertical="center"/>
      <protection locked="0"/>
    </xf>
    <xf numFmtId="49" fontId="0" fillId="10" borderId="20" xfId="0" applyNumberFormat="1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 applyProtection="1">
      <alignment horizontal="center" vertical="center"/>
    </xf>
    <xf numFmtId="49" fontId="0" fillId="10" borderId="0" xfId="0" applyNumberFormat="1" applyFill="1" applyBorder="1" applyAlignment="1" applyProtection="1">
      <alignment horizontal="left" vertical="center"/>
      <protection locked="0"/>
    </xf>
    <xf numFmtId="49" fontId="0" fillId="10" borderId="0" xfId="0" applyNumberFormat="1" applyFill="1" applyBorder="1" applyAlignment="1" applyProtection="1">
      <alignment horizontal="center" vertical="center"/>
      <protection locked="0"/>
    </xf>
    <xf numFmtId="49" fontId="0" fillId="10" borderId="1" xfId="0" applyNumberFormat="1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</xf>
    <xf numFmtId="49" fontId="0" fillId="10" borderId="22" xfId="0" applyNumberFormat="1" applyFill="1" applyBorder="1" applyAlignment="1" applyProtection="1">
      <alignment horizontal="left" vertical="center"/>
      <protection locked="0"/>
    </xf>
    <xf numFmtId="49" fontId="0" fillId="10" borderId="22" xfId="0" applyNumberFormat="1" applyFill="1" applyBorder="1" applyAlignment="1" applyProtection="1">
      <alignment horizontal="center" vertical="center"/>
      <protection locked="0"/>
    </xf>
    <xf numFmtId="49" fontId="0" fillId="10" borderId="23" xfId="0" applyNumberFormat="1" applyFill="1" applyBorder="1" applyAlignment="1" applyProtection="1">
      <alignment horizontal="center" vertic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0"/>
  <sheetViews>
    <sheetView tabSelected="1" zoomScale="150" workbookViewId="0">
      <pane xSplit="4" ySplit="2" topLeftCell="I3" activePane="bottomRight" state="frozenSplit"/>
      <selection pane="topRight" activeCell="K1" sqref="K1"/>
      <selection pane="bottomLeft" activeCell="A3" sqref="A3"/>
      <selection pane="bottomRight" activeCell="A12" sqref="A12"/>
    </sheetView>
  </sheetViews>
  <sheetFormatPr baseColWidth="10" defaultColWidth="6.5" defaultRowHeight="12" x14ac:dyDescent="0"/>
  <cols>
    <col min="1" max="1" width="7.5" style="2" customWidth="1"/>
    <col min="2" max="2" width="25.6640625" style="1" customWidth="1"/>
    <col min="3" max="3" width="4.83203125" style="1" customWidth="1"/>
    <col min="4" max="4" width="5.6640625" style="1" customWidth="1"/>
    <col min="5" max="6" width="3.83203125" style="10" hidden="1" customWidth="1"/>
    <col min="7" max="8" width="2" style="10" hidden="1" customWidth="1"/>
    <col min="9" max="9" width="10.6640625" style="10" customWidth="1"/>
    <col min="10" max="10" width="12.83203125" style="1" customWidth="1"/>
    <col min="11" max="11" width="12.33203125" style="1" customWidth="1"/>
    <col min="12" max="12" width="11.83203125" style="1" customWidth="1"/>
    <col min="13" max="13" width="10.33203125" style="1" customWidth="1"/>
    <col min="14" max="14" width="6.33203125" style="27" bestFit="1" customWidth="1"/>
    <col min="15" max="20" width="5.5" style="27" hidden="1" customWidth="1"/>
    <col min="21" max="21" width="3.83203125" style="27" customWidth="1"/>
    <col min="22" max="24" width="2.33203125" style="27" customWidth="1"/>
    <col min="25" max="25" width="3.5" style="27" customWidth="1"/>
    <col min="26" max="26" width="6.6640625" style="27" bestFit="1" customWidth="1"/>
    <col min="27" max="27" width="4.5" style="27" bestFit="1" customWidth="1"/>
    <col min="28" max="28" width="4.33203125" style="27" customWidth="1"/>
    <col min="29" max="29" width="7" style="28" bestFit="1" customWidth="1"/>
    <col min="30" max="30" width="6.33203125" style="29" bestFit="1" customWidth="1"/>
    <col min="31" max="32" width="5.5" style="29" hidden="1" customWidth="1"/>
    <col min="33" max="33" width="5.5" style="27" hidden="1" customWidth="1"/>
    <col min="34" max="34" width="3.83203125" style="29" customWidth="1"/>
    <col min="35" max="37" width="2.33203125" style="29" customWidth="1"/>
    <col min="38" max="38" width="3.5" style="29" customWidth="1"/>
    <col min="39" max="39" width="6.5" style="27" bestFit="1" customWidth="1"/>
    <col min="40" max="40" width="4.5" style="27" bestFit="1" customWidth="1"/>
    <col min="41" max="41" width="4.33203125" style="29" bestFit="1" customWidth="1"/>
    <col min="42" max="42" width="6.5" style="29" customWidth="1"/>
    <col min="43" max="43" width="8.1640625" style="29" bestFit="1" customWidth="1"/>
    <col min="44" max="45" width="5.5" style="29" hidden="1" customWidth="1"/>
    <col min="46" max="46" width="3.83203125" style="29" customWidth="1"/>
    <col min="47" max="49" width="2.33203125" style="29" customWidth="1"/>
    <col min="50" max="50" width="3.5" style="29" customWidth="1"/>
    <col min="51" max="51" width="6.5" style="27" bestFit="1" customWidth="1"/>
    <col min="52" max="52" width="4.5" style="27" bestFit="1" customWidth="1"/>
    <col min="53" max="53" width="4.33203125" style="29" bestFit="1" customWidth="1"/>
    <col min="54" max="54" width="6.5" style="29" customWidth="1"/>
    <col min="55" max="56" width="5.5" style="29" hidden="1" customWidth="1"/>
    <col min="57" max="57" width="5.5" style="27" hidden="1" customWidth="1"/>
    <col min="58" max="58" width="3.83203125" style="29" hidden="1" customWidth="1"/>
    <col min="59" max="61" width="2.33203125" style="29" hidden="1" customWidth="1"/>
    <col min="62" max="62" width="3.5" style="29" hidden="1" customWidth="1"/>
    <col min="63" max="63" width="6.5" style="27" hidden="1" customWidth="1"/>
    <col min="64" max="64" width="4.5" style="27" hidden="1" customWidth="1"/>
    <col min="65" max="65" width="4.33203125" style="29" hidden="1" customWidth="1"/>
    <col min="66" max="66" width="6.5" style="29" hidden="1" customWidth="1"/>
    <col min="67" max="69" width="5.5" style="29" hidden="1" customWidth="1"/>
    <col min="70" max="70" width="3.83203125" style="29" hidden="1" customWidth="1"/>
    <col min="71" max="73" width="2.33203125" style="29" hidden="1" customWidth="1"/>
    <col min="74" max="74" width="3.5" style="29" hidden="1" customWidth="1"/>
    <col min="75" max="75" width="6.5" style="27" hidden="1" customWidth="1"/>
    <col min="76" max="76" width="4.5" style="27" hidden="1" customWidth="1"/>
    <col min="77" max="77" width="4.33203125" style="29" hidden="1" customWidth="1"/>
    <col min="78" max="78" width="6.5" style="29" hidden="1" customWidth="1"/>
    <col min="79" max="80" width="5.5" style="29" hidden="1" customWidth="1"/>
    <col min="81" max="81" width="3.83203125" style="29" hidden="1" customWidth="1"/>
    <col min="82" max="84" width="2.33203125" style="29" hidden="1" customWidth="1"/>
    <col min="85" max="85" width="3.5" style="29" hidden="1" customWidth="1"/>
    <col min="86" max="86" width="6.5" style="27" hidden="1" customWidth="1"/>
    <col min="87" max="87" width="4.5" style="27" hidden="1" customWidth="1"/>
    <col min="88" max="88" width="4.33203125" style="29" hidden="1" customWidth="1"/>
    <col min="89" max="89" width="6.5" style="29" hidden="1" customWidth="1"/>
    <col min="90" max="91" width="5.5" style="29" hidden="1" customWidth="1"/>
    <col min="92" max="92" width="3.83203125" style="29" hidden="1" customWidth="1"/>
    <col min="93" max="95" width="2.33203125" style="29" hidden="1" customWidth="1"/>
    <col min="96" max="96" width="3.5" style="29" hidden="1" customWidth="1"/>
    <col min="97" max="97" width="6.5" style="27" hidden="1" customWidth="1"/>
    <col min="98" max="98" width="4.5" style="27" hidden="1" customWidth="1"/>
    <col min="99" max="99" width="4.33203125" style="29" hidden="1" customWidth="1"/>
    <col min="100" max="100" width="6.5" style="29" hidden="1" customWidth="1"/>
    <col min="101" max="102" width="5.5" style="29" hidden="1" customWidth="1"/>
    <col min="103" max="103" width="3.83203125" style="29" hidden="1" customWidth="1"/>
    <col min="104" max="106" width="2.33203125" style="29" hidden="1" customWidth="1"/>
    <col min="107" max="107" width="3.5" style="29" hidden="1" customWidth="1"/>
    <col min="108" max="108" width="6.5" style="27" hidden="1" customWidth="1"/>
    <col min="109" max="109" width="4.5" style="27" hidden="1" customWidth="1"/>
    <col min="110" max="110" width="4.33203125" style="29" hidden="1" customWidth="1"/>
    <col min="111" max="111" width="0" style="29" hidden="1" customWidth="1"/>
    <col min="112" max="113" width="0" hidden="1" customWidth="1"/>
    <col min="114" max="114" width="4.6640625" hidden="1" customWidth="1"/>
    <col min="115" max="115" width="2" hidden="1" customWidth="1"/>
    <col min="116" max="116" width="2.33203125" hidden="1" customWidth="1"/>
    <col min="117" max="117" width="2.6640625" hidden="1" customWidth="1"/>
    <col min="118" max="118" width="3.5" hidden="1" customWidth="1"/>
    <col min="119" max="119" width="5.83203125" hidden="1" customWidth="1"/>
    <col min="120" max="120" width="4.83203125" hidden="1" customWidth="1"/>
    <col min="121" max="121" width="4.33203125" hidden="1" customWidth="1"/>
    <col min="122" max="122" width="5.83203125" hidden="1" customWidth="1"/>
    <col min="123" max="124" width="0" hidden="1" customWidth="1"/>
    <col min="125" max="125" width="4.33203125" hidden="1" customWidth="1"/>
    <col min="126" max="126" width="2.6640625" hidden="1" customWidth="1"/>
    <col min="127" max="127" width="2.5" hidden="1" customWidth="1"/>
    <col min="128" max="128" width="2.83203125" hidden="1" customWidth="1"/>
    <col min="129" max="129" width="3.6640625" hidden="1" customWidth="1"/>
    <col min="130" max="133" width="0" hidden="1" customWidth="1"/>
  </cols>
  <sheetData>
    <row r="1" spans="1:133" ht="27" customHeight="1" thickTop="1">
      <c r="A1" s="59" t="s">
        <v>70</v>
      </c>
      <c r="B1" s="60"/>
      <c r="C1" s="60"/>
      <c r="D1" s="60"/>
      <c r="E1" s="20" t="s">
        <v>51</v>
      </c>
      <c r="F1" s="21" t="s">
        <v>52</v>
      </c>
      <c r="G1" s="62" t="s">
        <v>14</v>
      </c>
      <c r="H1" s="63"/>
      <c r="I1" s="61" t="s">
        <v>79</v>
      </c>
      <c r="J1" s="61"/>
      <c r="K1" s="61"/>
      <c r="L1" s="61"/>
      <c r="M1" s="61"/>
      <c r="N1" s="57" t="s">
        <v>69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 t="s">
        <v>72</v>
      </c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7" t="s">
        <v>73</v>
      </c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8" t="s">
        <v>74</v>
      </c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7" t="s">
        <v>75</v>
      </c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8" t="s">
        <v>76</v>
      </c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7" t="s">
        <v>77</v>
      </c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8" t="s">
        <v>78</v>
      </c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7" t="s">
        <v>66</v>
      </c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8" t="s">
        <v>67</v>
      </c>
      <c r="DT1" s="58"/>
      <c r="DU1" s="58"/>
      <c r="DV1" s="58"/>
      <c r="DW1" s="58"/>
      <c r="DX1" s="58"/>
      <c r="DY1" s="58"/>
      <c r="DZ1" s="58"/>
      <c r="EA1" s="58"/>
      <c r="EB1" s="58"/>
      <c r="EC1" s="58"/>
    </row>
    <row r="2" spans="1:133" ht="42" customHeight="1" thickBot="1">
      <c r="A2" s="15" t="s">
        <v>105</v>
      </c>
      <c r="B2" s="16" t="s">
        <v>13</v>
      </c>
      <c r="C2" s="16" t="s">
        <v>71</v>
      </c>
      <c r="D2" s="17" t="s">
        <v>68</v>
      </c>
      <c r="E2" s="22" t="s">
        <v>38</v>
      </c>
      <c r="F2" s="23" t="s">
        <v>38</v>
      </c>
      <c r="G2" s="18" t="s">
        <v>49</v>
      </c>
      <c r="H2" s="19" t="s">
        <v>50</v>
      </c>
      <c r="I2" s="30" t="s">
        <v>35</v>
      </c>
      <c r="J2" s="30" t="s">
        <v>32</v>
      </c>
      <c r="K2" s="30" t="s">
        <v>33</v>
      </c>
      <c r="L2" s="30" t="s">
        <v>34</v>
      </c>
      <c r="M2" s="30" t="s">
        <v>31</v>
      </c>
      <c r="N2" s="44" t="s">
        <v>16</v>
      </c>
      <c r="O2" s="45" t="s">
        <v>17</v>
      </c>
      <c r="P2" s="45" t="s">
        <v>18</v>
      </c>
      <c r="Q2" s="45" t="s">
        <v>19</v>
      </c>
      <c r="R2" s="45" t="s">
        <v>20</v>
      </c>
      <c r="S2" s="45" t="s">
        <v>21</v>
      </c>
      <c r="T2" s="45" t="s">
        <v>22</v>
      </c>
      <c r="U2" s="45" t="s">
        <v>15</v>
      </c>
      <c r="V2" s="45" t="s">
        <v>23</v>
      </c>
      <c r="W2" s="45" t="s">
        <v>24</v>
      </c>
      <c r="X2" s="45" t="s">
        <v>82</v>
      </c>
      <c r="Y2" s="55" t="s">
        <v>25</v>
      </c>
      <c r="Z2" s="46" t="s">
        <v>26</v>
      </c>
      <c r="AA2" s="45" t="s">
        <v>30</v>
      </c>
      <c r="AB2" s="45" t="s">
        <v>27</v>
      </c>
      <c r="AC2" s="47" t="s">
        <v>28</v>
      </c>
      <c r="AD2" s="33" t="s">
        <v>16</v>
      </c>
      <c r="AE2" s="34" t="s">
        <v>17</v>
      </c>
      <c r="AF2" s="34" t="s">
        <v>18</v>
      </c>
      <c r="AG2" s="34" t="s">
        <v>19</v>
      </c>
      <c r="AH2" s="34" t="s">
        <v>15</v>
      </c>
      <c r="AI2" s="34" t="s">
        <v>23</v>
      </c>
      <c r="AJ2" s="34" t="s">
        <v>24</v>
      </c>
      <c r="AK2" s="34" t="s">
        <v>82</v>
      </c>
      <c r="AL2" s="34" t="s">
        <v>25</v>
      </c>
      <c r="AM2" s="35" t="s">
        <v>26</v>
      </c>
      <c r="AN2" s="34" t="s">
        <v>30</v>
      </c>
      <c r="AO2" s="34" t="s">
        <v>27</v>
      </c>
      <c r="AP2" s="36" t="s">
        <v>28</v>
      </c>
      <c r="AQ2" s="44" t="s">
        <v>16</v>
      </c>
      <c r="AR2" s="45" t="s">
        <v>17</v>
      </c>
      <c r="AS2" s="45" t="s">
        <v>18</v>
      </c>
      <c r="AT2" s="45" t="s">
        <v>15</v>
      </c>
      <c r="AU2" s="45" t="s">
        <v>23</v>
      </c>
      <c r="AV2" s="45" t="s">
        <v>24</v>
      </c>
      <c r="AW2" s="45" t="s">
        <v>82</v>
      </c>
      <c r="AX2" s="45" t="s">
        <v>25</v>
      </c>
      <c r="AY2" s="46" t="s">
        <v>26</v>
      </c>
      <c r="AZ2" s="45" t="s">
        <v>30</v>
      </c>
      <c r="BA2" s="45" t="s">
        <v>27</v>
      </c>
      <c r="BB2" s="47" t="s">
        <v>28</v>
      </c>
      <c r="BC2" s="33" t="s">
        <v>16</v>
      </c>
      <c r="BD2" s="34" t="s">
        <v>17</v>
      </c>
      <c r="BE2" s="34" t="s">
        <v>18</v>
      </c>
      <c r="BF2" s="34" t="s">
        <v>15</v>
      </c>
      <c r="BG2" s="34" t="s">
        <v>23</v>
      </c>
      <c r="BH2" s="34" t="s">
        <v>24</v>
      </c>
      <c r="BI2" s="34" t="s">
        <v>82</v>
      </c>
      <c r="BJ2" s="34" t="s">
        <v>25</v>
      </c>
      <c r="BK2" s="35" t="s">
        <v>26</v>
      </c>
      <c r="BL2" s="34" t="s">
        <v>30</v>
      </c>
      <c r="BM2" s="34" t="s">
        <v>27</v>
      </c>
      <c r="BN2" s="36" t="s">
        <v>28</v>
      </c>
      <c r="BO2" s="44" t="s">
        <v>16</v>
      </c>
      <c r="BP2" s="45" t="s">
        <v>17</v>
      </c>
      <c r="BQ2" s="45" t="s">
        <v>18</v>
      </c>
      <c r="BR2" s="45" t="s">
        <v>15</v>
      </c>
      <c r="BS2" s="45" t="s">
        <v>23</v>
      </c>
      <c r="BT2" s="45" t="s">
        <v>24</v>
      </c>
      <c r="BU2" s="45" t="s">
        <v>82</v>
      </c>
      <c r="BV2" s="45" t="s">
        <v>25</v>
      </c>
      <c r="BW2" s="46" t="s">
        <v>26</v>
      </c>
      <c r="BX2" s="45" t="s">
        <v>30</v>
      </c>
      <c r="BY2" s="45" t="s">
        <v>27</v>
      </c>
      <c r="BZ2" s="47" t="s">
        <v>28</v>
      </c>
      <c r="CA2" s="33" t="s">
        <v>16</v>
      </c>
      <c r="CB2" s="34" t="s">
        <v>17</v>
      </c>
      <c r="CC2" s="34" t="s">
        <v>15</v>
      </c>
      <c r="CD2" s="34" t="s">
        <v>23</v>
      </c>
      <c r="CE2" s="34" t="s">
        <v>24</v>
      </c>
      <c r="CF2" s="34" t="s">
        <v>82</v>
      </c>
      <c r="CG2" s="34" t="s">
        <v>25</v>
      </c>
      <c r="CH2" s="35" t="s">
        <v>26</v>
      </c>
      <c r="CI2" s="34" t="s">
        <v>30</v>
      </c>
      <c r="CJ2" s="34" t="s">
        <v>27</v>
      </c>
      <c r="CK2" s="36" t="s">
        <v>28</v>
      </c>
      <c r="CL2" s="44" t="s">
        <v>16</v>
      </c>
      <c r="CM2" s="45" t="s">
        <v>17</v>
      </c>
      <c r="CN2" s="45" t="s">
        <v>15</v>
      </c>
      <c r="CO2" s="45" t="s">
        <v>23</v>
      </c>
      <c r="CP2" s="45" t="s">
        <v>24</v>
      </c>
      <c r="CQ2" s="45" t="s">
        <v>82</v>
      </c>
      <c r="CR2" s="45" t="s">
        <v>25</v>
      </c>
      <c r="CS2" s="46" t="s">
        <v>26</v>
      </c>
      <c r="CT2" s="45" t="s">
        <v>30</v>
      </c>
      <c r="CU2" s="45" t="s">
        <v>27</v>
      </c>
      <c r="CV2" s="47" t="s">
        <v>28</v>
      </c>
      <c r="CW2" s="33" t="s">
        <v>16</v>
      </c>
      <c r="CX2" s="34" t="s">
        <v>17</v>
      </c>
      <c r="CY2" s="34" t="s">
        <v>15</v>
      </c>
      <c r="CZ2" s="34" t="s">
        <v>23</v>
      </c>
      <c r="DA2" s="34" t="s">
        <v>24</v>
      </c>
      <c r="DB2" s="34" t="s">
        <v>82</v>
      </c>
      <c r="DC2" s="34" t="s">
        <v>25</v>
      </c>
      <c r="DD2" s="35" t="s">
        <v>26</v>
      </c>
      <c r="DE2" s="34" t="s">
        <v>30</v>
      </c>
      <c r="DF2" s="34" t="s">
        <v>27</v>
      </c>
      <c r="DG2" s="36" t="s">
        <v>28</v>
      </c>
      <c r="DH2" s="44" t="s">
        <v>16</v>
      </c>
      <c r="DI2" s="45" t="s">
        <v>17</v>
      </c>
      <c r="DJ2" s="45" t="s">
        <v>15</v>
      </c>
      <c r="DK2" s="45" t="s">
        <v>23</v>
      </c>
      <c r="DL2" s="45" t="s">
        <v>24</v>
      </c>
      <c r="DM2" s="45" t="s">
        <v>82</v>
      </c>
      <c r="DN2" s="45" t="s">
        <v>25</v>
      </c>
      <c r="DO2" s="46" t="s">
        <v>26</v>
      </c>
      <c r="DP2" s="45" t="s">
        <v>30</v>
      </c>
      <c r="DQ2" s="45" t="s">
        <v>27</v>
      </c>
      <c r="DR2" s="47" t="s">
        <v>28</v>
      </c>
      <c r="DS2" s="33" t="s">
        <v>16</v>
      </c>
      <c r="DT2" s="34" t="s">
        <v>17</v>
      </c>
      <c r="DU2" s="34" t="s">
        <v>15</v>
      </c>
      <c r="DV2" s="34" t="s">
        <v>23</v>
      </c>
      <c r="DW2" s="34" t="s">
        <v>24</v>
      </c>
      <c r="DX2" s="34" t="s">
        <v>82</v>
      </c>
      <c r="DY2" s="34" t="s">
        <v>25</v>
      </c>
      <c r="DZ2" s="35" t="s">
        <v>26</v>
      </c>
      <c r="EA2" s="34" t="s">
        <v>30</v>
      </c>
      <c r="EB2" s="34" t="s">
        <v>27</v>
      </c>
      <c r="EC2" s="36" t="s">
        <v>28</v>
      </c>
    </row>
    <row r="3" spans="1:133" ht="13" thickTop="1">
      <c r="A3" s="75">
        <v>1</v>
      </c>
      <c r="B3" s="76" t="s">
        <v>91</v>
      </c>
      <c r="C3" s="77" t="s">
        <v>100</v>
      </c>
      <c r="D3" s="78" t="s">
        <v>103</v>
      </c>
      <c r="E3" s="11"/>
      <c r="F3" s="9"/>
      <c r="G3" s="8"/>
      <c r="H3" s="12"/>
      <c r="I3" s="67">
        <f>J3+K3+L3</f>
        <v>515.54999999999995</v>
      </c>
      <c r="J3" s="31">
        <f>Z3+AM3+AY3+BK3+BW3+CH3+CS3+DD3+DO3+DZ3</f>
        <v>364.05</v>
      </c>
      <c r="K3" s="32">
        <f>AB3+AO3+BA3+BM3+BY3+CJ3+CU3+DF3+DQ3+EB3</f>
        <v>62</v>
      </c>
      <c r="L3" s="30">
        <f>M3/2</f>
        <v>89.5</v>
      </c>
      <c r="M3" s="32">
        <f>U3+AH3+AT3+BF3+BR3+CC3+CN3+CY3+DJ3+DU3</f>
        <v>179</v>
      </c>
      <c r="N3" s="48">
        <v>130.30000000000001</v>
      </c>
      <c r="O3" s="49"/>
      <c r="P3" s="49"/>
      <c r="Q3" s="49"/>
      <c r="R3" s="49"/>
      <c r="S3" s="49"/>
      <c r="T3" s="49"/>
      <c r="U3" s="50">
        <v>57</v>
      </c>
      <c r="V3" s="50">
        <v>4</v>
      </c>
      <c r="W3" s="50"/>
      <c r="X3" s="50"/>
      <c r="Y3" s="56"/>
      <c r="Z3" s="51">
        <f>N3+O3+P3+Q3+R3+S3+T3</f>
        <v>130.30000000000001</v>
      </c>
      <c r="AA3" s="52">
        <f>U3/2</f>
        <v>28.5</v>
      </c>
      <c r="AB3" s="53">
        <f>(V3*3)+(W3*5)+(X3*5)+(Y3*20)</f>
        <v>12</v>
      </c>
      <c r="AC3" s="54">
        <f>Z3+AA3+AB3</f>
        <v>170.8</v>
      </c>
      <c r="AD3" s="37">
        <v>82.75</v>
      </c>
      <c r="AE3" s="38"/>
      <c r="AF3" s="38"/>
      <c r="AG3" s="38"/>
      <c r="AH3" s="39">
        <v>34</v>
      </c>
      <c r="AI3" s="39"/>
      <c r="AJ3" s="39">
        <v>3</v>
      </c>
      <c r="AK3" s="39"/>
      <c r="AL3" s="39"/>
      <c r="AM3" s="40">
        <f>AD3+AE3+AF3+AG3</f>
        <v>82.75</v>
      </c>
      <c r="AN3" s="41">
        <f>AH3/2</f>
        <v>17</v>
      </c>
      <c r="AO3" s="42">
        <f>(AI3*3)+(AJ3*5)+(AK3*5)+(AL3*20)</f>
        <v>15</v>
      </c>
      <c r="AP3" s="43">
        <f>AM3+AN3+AO3</f>
        <v>114.75</v>
      </c>
      <c r="AQ3" s="48">
        <v>151</v>
      </c>
      <c r="AR3" s="49"/>
      <c r="AS3" s="49"/>
      <c r="AT3" s="50">
        <v>88</v>
      </c>
      <c r="AU3" s="50"/>
      <c r="AV3" s="50">
        <v>7</v>
      </c>
      <c r="AW3" s="50"/>
      <c r="AX3" s="50"/>
      <c r="AY3" s="51">
        <f>AQ3+AR3+AS3</f>
        <v>151</v>
      </c>
      <c r="AZ3" s="52">
        <f>AT3/2</f>
        <v>44</v>
      </c>
      <c r="BA3" s="53">
        <f>(AU3*3)+(AV3*5)+(AW3*5)+(AX3*20)</f>
        <v>35</v>
      </c>
      <c r="BB3" s="54">
        <f>AY3+AZ3+BA3</f>
        <v>230</v>
      </c>
      <c r="BC3" s="37"/>
      <c r="BD3" s="38"/>
      <c r="BE3" s="38"/>
      <c r="BF3" s="39"/>
      <c r="BG3" s="39"/>
      <c r="BH3" s="39"/>
      <c r="BI3" s="39"/>
      <c r="BJ3" s="39"/>
      <c r="BK3" s="40">
        <f>BC3+BD3+BE3</f>
        <v>0</v>
      </c>
      <c r="BL3" s="41">
        <f>BF3/2</f>
        <v>0</v>
      </c>
      <c r="BM3" s="42">
        <f>(BG3*3)+(BH3*5)+(BI3*5)+(BJ3*20)</f>
        <v>0</v>
      </c>
      <c r="BN3" s="43">
        <f>BK3+BL3+BM3</f>
        <v>0</v>
      </c>
      <c r="BO3" s="48"/>
      <c r="BP3" s="49"/>
      <c r="BQ3" s="49"/>
      <c r="BR3" s="50"/>
      <c r="BS3" s="50"/>
      <c r="BT3" s="50"/>
      <c r="BU3" s="50"/>
      <c r="BV3" s="50"/>
      <c r="BW3" s="51">
        <f>BO3+BP3+BQ3</f>
        <v>0</v>
      </c>
      <c r="BX3" s="52">
        <f>BR3/2</f>
        <v>0</v>
      </c>
      <c r="BY3" s="53">
        <f>(BS3*3)+(BT3*5)+(BU3*5)+(BV3*20)</f>
        <v>0</v>
      </c>
      <c r="BZ3" s="54">
        <f>BW3+BX3+BY3</f>
        <v>0</v>
      </c>
      <c r="CA3" s="37"/>
      <c r="CB3" s="38"/>
      <c r="CC3" s="39"/>
      <c r="CD3" s="39"/>
      <c r="CE3" s="39"/>
      <c r="CF3" s="39"/>
      <c r="CG3" s="39"/>
      <c r="CH3" s="40">
        <f>CA3+CB3</f>
        <v>0</v>
      </c>
      <c r="CI3" s="41">
        <f>CC3/2</f>
        <v>0</v>
      </c>
      <c r="CJ3" s="42">
        <f>(CD3*3)+(CE3*5)+(CF3*5)+(CG3*20)</f>
        <v>0</v>
      </c>
      <c r="CK3" s="43">
        <f>CH3+CI3+CJ3</f>
        <v>0</v>
      </c>
      <c r="CL3" s="48"/>
      <c r="CM3" s="49"/>
      <c r="CN3" s="50"/>
      <c r="CO3" s="50"/>
      <c r="CP3" s="50"/>
      <c r="CQ3" s="50"/>
      <c r="CR3" s="50"/>
      <c r="CS3" s="51">
        <f>CL3+CM3</f>
        <v>0</v>
      </c>
      <c r="CT3" s="52">
        <f>CN3/2</f>
        <v>0</v>
      </c>
      <c r="CU3" s="53">
        <f>(CO3*3)+(CP3*5)+(CQ3*5)+(CR3*20)</f>
        <v>0</v>
      </c>
      <c r="CV3" s="54">
        <f>CS3+CT3+CU3</f>
        <v>0</v>
      </c>
      <c r="CW3" s="37"/>
      <c r="CX3" s="38"/>
      <c r="CY3" s="39"/>
      <c r="CZ3" s="39"/>
      <c r="DA3" s="39"/>
      <c r="DB3" s="39"/>
      <c r="DC3" s="39"/>
      <c r="DD3" s="40">
        <f>CW3+CX3</f>
        <v>0</v>
      </c>
      <c r="DE3" s="41">
        <f>CY3/2</f>
        <v>0</v>
      </c>
      <c r="DF3" s="42">
        <f>(CZ3*3)+(DA3*5)+(DB3*5)+(DC3*20)</f>
        <v>0</v>
      </c>
      <c r="DG3" s="43">
        <f>DD3+DE3+DF3</f>
        <v>0</v>
      </c>
      <c r="DH3" s="48"/>
      <c r="DI3" s="49"/>
      <c r="DJ3" s="50"/>
      <c r="DK3" s="50"/>
      <c r="DL3" s="50"/>
      <c r="DM3" s="50"/>
      <c r="DN3" s="50"/>
      <c r="DO3" s="51">
        <f>DH3+DI3</f>
        <v>0</v>
      </c>
      <c r="DP3" s="52">
        <f>DJ3/2</f>
        <v>0</v>
      </c>
      <c r="DQ3" s="53">
        <f>(DK3*3)+(DL3*5)+(DM3*5)+(DN3*20)</f>
        <v>0</v>
      </c>
      <c r="DR3" s="54">
        <f>DO3+DP3+DQ3</f>
        <v>0</v>
      </c>
      <c r="DS3" s="37"/>
      <c r="DT3" s="38"/>
      <c r="DU3" s="39"/>
      <c r="DV3" s="39"/>
      <c r="DW3" s="39"/>
      <c r="DX3" s="39"/>
      <c r="DY3" s="39"/>
      <c r="DZ3" s="40">
        <f>DS3+DT3</f>
        <v>0</v>
      </c>
      <c r="EA3" s="41">
        <f>DU3/2</f>
        <v>0</v>
      </c>
      <c r="EB3" s="42">
        <f>(DV3*3)+(DW3*5)+(DX3*5)+(DY3*20)</f>
        <v>0</v>
      </c>
      <c r="EC3" s="43">
        <f>DZ3+EA3+EB3</f>
        <v>0</v>
      </c>
    </row>
    <row r="4" spans="1:133">
      <c r="A4" s="79">
        <v>2</v>
      </c>
      <c r="B4" s="80" t="s">
        <v>97</v>
      </c>
      <c r="C4" s="81" t="s">
        <v>100</v>
      </c>
      <c r="D4" s="82" t="s">
        <v>103</v>
      </c>
      <c r="E4" s="11"/>
      <c r="F4" s="9"/>
      <c r="G4" s="8"/>
      <c r="H4" s="12"/>
      <c r="I4" s="68">
        <f>J4+K4+L4</f>
        <v>568.98</v>
      </c>
      <c r="J4" s="31">
        <f>Z4+AM4+AY4+BK4+BW4+CH4+CS4+DD4+DO4+DZ4</f>
        <v>457.48</v>
      </c>
      <c r="K4" s="32">
        <f>AB4+AO4+BA4+BM4+BY4+CJ4+CU4+DF4+DQ4+EB4</f>
        <v>43</v>
      </c>
      <c r="L4" s="30">
        <f>M4/2</f>
        <v>68.5</v>
      </c>
      <c r="M4" s="32">
        <f>U4+AH4+AT4+BF4+BR4+CC4+CN4+CY4+DJ4+DU4</f>
        <v>137</v>
      </c>
      <c r="N4" s="48">
        <v>124.27</v>
      </c>
      <c r="O4" s="49"/>
      <c r="P4" s="49"/>
      <c r="Q4" s="49"/>
      <c r="R4" s="49"/>
      <c r="S4" s="49"/>
      <c r="T4" s="49"/>
      <c r="U4" s="50">
        <v>50</v>
      </c>
      <c r="V4" s="50">
        <v>1</v>
      </c>
      <c r="W4" s="50">
        <v>3</v>
      </c>
      <c r="X4" s="50"/>
      <c r="Y4" s="56"/>
      <c r="Z4" s="51">
        <f>N4+O4+P4+Q4+R4+S4+T4</f>
        <v>124.27</v>
      </c>
      <c r="AA4" s="52">
        <f>U4/2</f>
        <v>25</v>
      </c>
      <c r="AB4" s="53">
        <f>(V4*3)+(W4*5)+(X4*5)+(Y4*20)</f>
        <v>18</v>
      </c>
      <c r="AC4" s="54">
        <f>Z4+AA4+AB4</f>
        <v>167.27</v>
      </c>
      <c r="AD4" s="37">
        <v>140.81</v>
      </c>
      <c r="AE4" s="38"/>
      <c r="AF4" s="38"/>
      <c r="AG4" s="38"/>
      <c r="AH4" s="39">
        <v>26</v>
      </c>
      <c r="AI4" s="39"/>
      <c r="AJ4" s="39">
        <v>2</v>
      </c>
      <c r="AK4" s="39"/>
      <c r="AL4" s="39"/>
      <c r="AM4" s="40">
        <f>AD4+AE4+AF4+AG4</f>
        <v>140.81</v>
      </c>
      <c r="AN4" s="41">
        <f>AH4/2</f>
        <v>13</v>
      </c>
      <c r="AO4" s="42">
        <f>(AI4*3)+(AJ4*5)+(AK4*5)+(AL4*20)</f>
        <v>10</v>
      </c>
      <c r="AP4" s="43">
        <f>AM4+AN4+AO4</f>
        <v>163.81</v>
      </c>
      <c r="AQ4" s="48">
        <v>192.4</v>
      </c>
      <c r="AR4" s="49"/>
      <c r="AS4" s="49"/>
      <c r="AT4" s="50">
        <v>61</v>
      </c>
      <c r="AU4" s="50"/>
      <c r="AV4" s="50">
        <v>3</v>
      </c>
      <c r="AW4" s="50"/>
      <c r="AX4" s="50"/>
      <c r="AY4" s="51">
        <f>AQ4+AR4+AS4</f>
        <v>192.4</v>
      </c>
      <c r="AZ4" s="52">
        <f>AT4/2</f>
        <v>30.5</v>
      </c>
      <c r="BA4" s="53">
        <f>(AU4*3)+(AV4*5)+(AW4*5)+(AX4*20)</f>
        <v>15</v>
      </c>
      <c r="BB4" s="54">
        <f>AY4+AZ4+BA4</f>
        <v>237.9</v>
      </c>
      <c r="BC4" s="37"/>
      <c r="BD4" s="38"/>
      <c r="BE4" s="38"/>
      <c r="BF4" s="39"/>
      <c r="BG4" s="39"/>
      <c r="BH4" s="39"/>
      <c r="BI4" s="39"/>
      <c r="BJ4" s="39"/>
      <c r="BK4" s="40">
        <f>BC4+BD4+BE4</f>
        <v>0</v>
      </c>
      <c r="BL4" s="41">
        <f>BF4/2</f>
        <v>0</v>
      </c>
      <c r="BM4" s="42">
        <f>(BG4*3)+(BH4*5)+(BI4*5)+(BJ4*20)</f>
        <v>0</v>
      </c>
      <c r="BN4" s="43">
        <f>BK4+BL4+BM4</f>
        <v>0</v>
      </c>
      <c r="BO4" s="48"/>
      <c r="BP4" s="49"/>
      <c r="BQ4" s="49"/>
      <c r="BR4" s="50"/>
      <c r="BS4" s="50"/>
      <c r="BT4" s="50"/>
      <c r="BU4" s="50"/>
      <c r="BV4" s="50"/>
      <c r="BW4" s="51">
        <f>BO4+BP4+BQ4</f>
        <v>0</v>
      </c>
      <c r="BX4" s="52">
        <f>BR4/2</f>
        <v>0</v>
      </c>
      <c r="BY4" s="53">
        <f>(BS4*3)+(BT4*5)+(BU4*5)+(BV4*20)</f>
        <v>0</v>
      </c>
      <c r="BZ4" s="54">
        <f>BW4+BX4+BY4</f>
        <v>0</v>
      </c>
      <c r="CA4" s="37"/>
      <c r="CB4" s="38"/>
      <c r="CC4" s="39"/>
      <c r="CD4" s="39"/>
      <c r="CE4" s="39"/>
      <c r="CF4" s="39"/>
      <c r="CG4" s="39"/>
      <c r="CH4" s="40">
        <f>CA4+CB4</f>
        <v>0</v>
      </c>
      <c r="CI4" s="41">
        <f>CC4/2</f>
        <v>0</v>
      </c>
      <c r="CJ4" s="42">
        <f>(CD4*3)+(CE4*5)+(CF4*5)+(CG4*20)</f>
        <v>0</v>
      </c>
      <c r="CK4" s="43">
        <f>CH4+CI4+CJ4</f>
        <v>0</v>
      </c>
      <c r="CL4" s="48"/>
      <c r="CM4" s="49"/>
      <c r="CN4" s="50"/>
      <c r="CO4" s="50"/>
      <c r="CP4" s="50"/>
      <c r="CQ4" s="50"/>
      <c r="CR4" s="50"/>
      <c r="CS4" s="51">
        <f>CL4+CM4</f>
        <v>0</v>
      </c>
      <c r="CT4" s="52">
        <f>CN4/2</f>
        <v>0</v>
      </c>
      <c r="CU4" s="53">
        <f>(CO4*3)+(CP4*5)+(CQ4*5)+(CR4*20)</f>
        <v>0</v>
      </c>
      <c r="CV4" s="54">
        <f>CS4+CT4+CU4</f>
        <v>0</v>
      </c>
      <c r="CW4" s="37"/>
      <c r="CX4" s="38"/>
      <c r="CY4" s="39"/>
      <c r="CZ4" s="39"/>
      <c r="DA4" s="39"/>
      <c r="DB4" s="39"/>
      <c r="DC4" s="39"/>
      <c r="DD4" s="40">
        <f>CW4+CX4</f>
        <v>0</v>
      </c>
      <c r="DE4" s="41">
        <f>CY4/2</f>
        <v>0</v>
      </c>
      <c r="DF4" s="42">
        <f>(CZ4*3)+(DA4*5)+(DB4*5)+(DC4*20)</f>
        <v>0</v>
      </c>
      <c r="DG4" s="43">
        <f>DD4+DE4+DF4</f>
        <v>0</v>
      </c>
      <c r="DH4" s="48"/>
      <c r="DI4" s="49"/>
      <c r="DJ4" s="50"/>
      <c r="DK4" s="50"/>
      <c r="DL4" s="50"/>
      <c r="DM4" s="50"/>
      <c r="DN4" s="50"/>
      <c r="DO4" s="51">
        <f>DH4+DI4</f>
        <v>0</v>
      </c>
      <c r="DP4" s="52">
        <f>DJ4/2</f>
        <v>0</v>
      </c>
      <c r="DQ4" s="53">
        <f>(DK4*3)+(DL4*5)+(DM4*5)+(DN4*20)</f>
        <v>0</v>
      </c>
      <c r="DR4" s="54">
        <f>DO4+DP4+DQ4</f>
        <v>0</v>
      </c>
      <c r="DS4" s="37"/>
      <c r="DT4" s="38"/>
      <c r="DU4" s="39"/>
      <c r="DV4" s="39"/>
      <c r="DW4" s="39"/>
      <c r="DX4" s="39"/>
      <c r="DY4" s="39"/>
      <c r="DZ4" s="40">
        <f>DS4+DT4</f>
        <v>0</v>
      </c>
      <c r="EA4" s="41">
        <f>DU4/2</f>
        <v>0</v>
      </c>
      <c r="EB4" s="42">
        <f>(DV4*3)+(DW4*5)+(DX4*5)+(DY4*20)</f>
        <v>0</v>
      </c>
      <c r="EC4" s="43">
        <f>DZ4+EA4+EB4</f>
        <v>0</v>
      </c>
    </row>
    <row r="5" spans="1:133">
      <c r="A5" s="83">
        <v>1</v>
      </c>
      <c r="B5" s="84" t="s">
        <v>83</v>
      </c>
      <c r="C5" s="85" t="s">
        <v>100</v>
      </c>
      <c r="D5" s="86" t="s">
        <v>101</v>
      </c>
      <c r="E5" s="11" t="str">
        <f>IF(AND(OR($E$2="Y",$F$2="Y"),G5&lt;5,H5&lt;5),IF(AND(G5=G4,H5=H4),E4+1,1),"")</f>
        <v/>
      </c>
      <c r="F5" s="9" t="e">
        <f>IF(AND($F$2="Y",H5&gt;0,OR(AND(E5=1,#REF!=10),AND(E5=2,#REF!=20),AND(E5=3,#REF!=30),AND(E5=4,#REF!=40),AND(E5=5,#REF!=50),AND(E5=6,#REF!=60),AND(E5=7,E25=70),AND(E5=8,E34=80),AND(E5=9,E43=90),AND(E5=10,E52=100))),VLOOKUP(H5-1,SortLookup!$A$13:$B$16,2,FALSE),"")</f>
        <v>#REF!</v>
      </c>
      <c r="G5" s="8" t="str">
        <f>IF(ISNA(VLOOKUP(C5,SortLookup!$A$1:$B$5,2,FALSE))," ",VLOOKUP(C5,SortLookup!$A$1:$B$5,2,FALSE))</f>
        <v xml:space="preserve"> </v>
      </c>
      <c r="H5" s="12" t="str">
        <f>IF(ISNA(VLOOKUP(D5,SortLookup!$A$7:$B$11,2,FALSE))," ",VLOOKUP(D5,SortLookup!$A$7:$B$11,2,FALSE))</f>
        <v xml:space="preserve"> </v>
      </c>
      <c r="I5" s="67">
        <f>J5+K5+L5</f>
        <v>250.63</v>
      </c>
      <c r="J5" s="31">
        <f>Z5+AM5+AY5+BK5+BW5+CH5+CS5+DD5+DO5+DZ5</f>
        <v>190.13</v>
      </c>
      <c r="K5" s="32">
        <f>AB5+AO5+BA5+BM5+BY5+CJ5+CU5+DF5+DQ5+EB5</f>
        <v>28</v>
      </c>
      <c r="L5" s="30">
        <f>M5/2</f>
        <v>32.5</v>
      </c>
      <c r="M5" s="32">
        <f>U5+AH5+AT5+BF5+BR5+CC5+CN5+CY5+DJ5+DU5</f>
        <v>65</v>
      </c>
      <c r="N5" s="48">
        <v>50.59</v>
      </c>
      <c r="O5" s="49"/>
      <c r="P5" s="49"/>
      <c r="Q5" s="49"/>
      <c r="R5" s="49"/>
      <c r="S5" s="49"/>
      <c r="T5" s="49"/>
      <c r="U5" s="50">
        <v>22</v>
      </c>
      <c r="V5" s="50"/>
      <c r="W5" s="50">
        <v>1</v>
      </c>
      <c r="X5" s="50"/>
      <c r="Y5" s="56"/>
      <c r="Z5" s="51">
        <f>N5+O5+P5+Q5+R5+S5+T5</f>
        <v>50.59</v>
      </c>
      <c r="AA5" s="52">
        <f>U5/2</f>
        <v>11</v>
      </c>
      <c r="AB5" s="53">
        <f>(V5*3)+(W5*5)+(X5*5)+(Y5*20)</f>
        <v>5</v>
      </c>
      <c r="AC5" s="65">
        <f>Z5+AA5+AB5</f>
        <v>66.59</v>
      </c>
      <c r="AD5" s="37">
        <v>52.53</v>
      </c>
      <c r="AE5" s="38"/>
      <c r="AF5" s="38"/>
      <c r="AG5" s="38"/>
      <c r="AH5" s="39">
        <v>15</v>
      </c>
      <c r="AI5" s="39">
        <v>1</v>
      </c>
      <c r="AJ5" s="39">
        <v>1</v>
      </c>
      <c r="AK5" s="39">
        <v>2</v>
      </c>
      <c r="AL5" s="39"/>
      <c r="AM5" s="40">
        <f>AD5+AE5+AF5+AG5</f>
        <v>52.53</v>
      </c>
      <c r="AN5" s="41">
        <f>AH5/2</f>
        <v>7.5</v>
      </c>
      <c r="AO5" s="42">
        <f>(AI5*3)+(AJ5*5)+(AK5*5)+(AL5*20)</f>
        <v>18</v>
      </c>
      <c r="AP5" s="43">
        <f>AM5+AN5+AO5</f>
        <v>78.03</v>
      </c>
      <c r="AQ5" s="48">
        <v>87.01</v>
      </c>
      <c r="AR5" s="49"/>
      <c r="AS5" s="49"/>
      <c r="AT5" s="50">
        <v>28</v>
      </c>
      <c r="AU5" s="50"/>
      <c r="AV5" s="50">
        <v>1</v>
      </c>
      <c r="AW5" s="50"/>
      <c r="AX5" s="50"/>
      <c r="AY5" s="51">
        <f>AQ5+AR5+AS5</f>
        <v>87.01</v>
      </c>
      <c r="AZ5" s="52">
        <f>AT5/2</f>
        <v>14</v>
      </c>
      <c r="BA5" s="53">
        <f>(AU5*3)+(AV5*5)+(AW5*5)+(AX5*20)</f>
        <v>5</v>
      </c>
      <c r="BB5" s="65">
        <f>AY5+AZ5+BA5</f>
        <v>106.01</v>
      </c>
      <c r="BC5" s="37"/>
      <c r="BD5" s="38"/>
      <c r="BE5" s="38"/>
      <c r="BF5" s="39"/>
      <c r="BG5" s="39"/>
      <c r="BH5" s="39"/>
      <c r="BI5" s="39"/>
      <c r="BJ5" s="39"/>
      <c r="BK5" s="40">
        <f>BC5+BD5+BE5</f>
        <v>0</v>
      </c>
      <c r="BL5" s="41">
        <f>BF5/2</f>
        <v>0</v>
      </c>
      <c r="BM5" s="42">
        <f>(BG5*3)+(BH5*5)+(BI5*5)+(BJ5*20)</f>
        <v>0</v>
      </c>
      <c r="BN5" s="43">
        <f>BK5+BL5+BM5</f>
        <v>0</v>
      </c>
      <c r="BO5" s="48"/>
      <c r="BP5" s="49"/>
      <c r="BQ5" s="49"/>
      <c r="BR5" s="50"/>
      <c r="BS5" s="50"/>
      <c r="BT5" s="50"/>
      <c r="BU5" s="50"/>
      <c r="BV5" s="50"/>
      <c r="BW5" s="51">
        <f>BO5+BP5+BQ5</f>
        <v>0</v>
      </c>
      <c r="BX5" s="52">
        <f>BR5/2</f>
        <v>0</v>
      </c>
      <c r="BY5" s="53">
        <f>(BS5*3)+(BT5*5)+(BU5*5)+(BV5*20)</f>
        <v>0</v>
      </c>
      <c r="BZ5" s="54">
        <f>BW5+BX5+BY5</f>
        <v>0</v>
      </c>
      <c r="CA5" s="37"/>
      <c r="CB5" s="38"/>
      <c r="CC5" s="39"/>
      <c r="CD5" s="39"/>
      <c r="CE5" s="39"/>
      <c r="CF5" s="39"/>
      <c r="CG5" s="39"/>
      <c r="CH5" s="40">
        <f>CA5+CB5</f>
        <v>0</v>
      </c>
      <c r="CI5" s="41">
        <f>CC5/2</f>
        <v>0</v>
      </c>
      <c r="CJ5" s="42">
        <f>(CD5*3)+(CE5*5)+(CF5*5)+(CG5*20)</f>
        <v>0</v>
      </c>
      <c r="CK5" s="43">
        <f>CH5+CI5+CJ5</f>
        <v>0</v>
      </c>
      <c r="CL5" s="48"/>
      <c r="CM5" s="49"/>
      <c r="CN5" s="50"/>
      <c r="CO5" s="50"/>
      <c r="CP5" s="50"/>
      <c r="CQ5" s="50"/>
      <c r="CR5" s="50"/>
      <c r="CS5" s="51">
        <f>CL5+CM5</f>
        <v>0</v>
      </c>
      <c r="CT5" s="52">
        <f>CN5/2</f>
        <v>0</v>
      </c>
      <c r="CU5" s="53">
        <f>(CO5*3)+(CP5*5)+(CQ5*5)+(CR5*20)</f>
        <v>0</v>
      </c>
      <c r="CV5" s="54">
        <f>CS5+CT5+CU5</f>
        <v>0</v>
      </c>
      <c r="CW5" s="37"/>
      <c r="CX5" s="38"/>
      <c r="CY5" s="39"/>
      <c r="CZ5" s="39"/>
      <c r="DA5" s="39"/>
      <c r="DB5" s="39"/>
      <c r="DC5" s="39"/>
      <c r="DD5" s="40">
        <f>CW5+CX5</f>
        <v>0</v>
      </c>
      <c r="DE5" s="41">
        <f>CY5/2</f>
        <v>0</v>
      </c>
      <c r="DF5" s="42">
        <f>(CZ5*3)+(DA5*5)+(DB5*5)+(DC5*20)</f>
        <v>0</v>
      </c>
      <c r="DG5" s="43">
        <f>DD5+DE5+DF5</f>
        <v>0</v>
      </c>
      <c r="DH5" s="48"/>
      <c r="DI5" s="49"/>
      <c r="DJ5" s="50"/>
      <c r="DK5" s="50"/>
      <c r="DL5" s="50"/>
      <c r="DM5" s="50"/>
      <c r="DN5" s="50"/>
      <c r="DO5" s="51">
        <f>DH5+DI5</f>
        <v>0</v>
      </c>
      <c r="DP5" s="52">
        <f>DJ5/2</f>
        <v>0</v>
      </c>
      <c r="DQ5" s="53">
        <f>(DK5*3)+(DL5*5)+(DM5*5)+(DN5*20)</f>
        <v>0</v>
      </c>
      <c r="DR5" s="54">
        <f>DO5+DP5+DQ5</f>
        <v>0</v>
      </c>
      <c r="DS5" s="37"/>
      <c r="DT5" s="38"/>
      <c r="DU5" s="39"/>
      <c r="DV5" s="39"/>
      <c r="DW5" s="39"/>
      <c r="DX5" s="39"/>
      <c r="DY5" s="39"/>
      <c r="DZ5" s="40">
        <f>DS5+DT5</f>
        <v>0</v>
      </c>
      <c r="EA5" s="41">
        <f>DU5/2</f>
        <v>0</v>
      </c>
      <c r="EB5" s="42">
        <f>(DV5*3)+(DW5*5)+(DX5*5)+(DY5*20)</f>
        <v>0</v>
      </c>
      <c r="EC5" s="43">
        <f>DZ5+EA5+EB5</f>
        <v>0</v>
      </c>
    </row>
    <row r="6" spans="1:133">
      <c r="A6" s="87">
        <v>2</v>
      </c>
      <c r="B6" s="88" t="s">
        <v>84</v>
      </c>
      <c r="C6" s="89" t="s">
        <v>100</v>
      </c>
      <c r="D6" s="90" t="s">
        <v>101</v>
      </c>
      <c r="E6" s="11" t="str">
        <f>IF(AND(OR($E$2="Y",$F$2="Y"),G6&lt;5,H6&lt;5),IF(AND(G6=G5,H6=H5),E5+1,1),"")</f>
        <v/>
      </c>
      <c r="F6" s="9" t="e">
        <f>IF(AND($F$2="Y",H6&gt;0,OR(AND(E6=1,#REF!=10),AND(E6=2,#REF!=20),AND(E6=3,#REF!=30),AND(E6=4,#REF!=40),AND(E6=5,#REF!=50),AND(E6=6,#REF!=60),AND(E6=7,E26=70),AND(E6=8,E35=80),AND(E6=9,E44=90),AND(E6=10,E53=100))),VLOOKUP(H6-1,SortLookup!$A$13:$B$16,2,FALSE),"")</f>
        <v>#REF!</v>
      </c>
      <c r="G6" s="8" t="str">
        <f>IF(ISNA(VLOOKUP(C6,SortLookup!$A$1:$B$5,2,FALSE))," ",VLOOKUP(C6,SortLookup!$A$1:$B$5,2,FALSE))</f>
        <v xml:space="preserve"> </v>
      </c>
      <c r="H6" s="12" t="str">
        <f>IF(ISNA(VLOOKUP(D6,SortLookup!$A$7:$B$11,2,FALSE))," ",VLOOKUP(D6,SortLookup!$A$7:$B$11,2,FALSE))</f>
        <v xml:space="preserve"> </v>
      </c>
      <c r="I6" s="68">
        <f>J6+K6+L6</f>
        <v>278.61</v>
      </c>
      <c r="J6" s="31">
        <f>Z6+AM6+AY6+BK6+BW6+CH6+CS6+DD6+DO6+DZ6</f>
        <v>270.11</v>
      </c>
      <c r="K6" s="32">
        <f>AB6+AO6+BA6+BM6+BY6+CJ6+CU6+DF6+DQ6+EB6</f>
        <v>0</v>
      </c>
      <c r="L6" s="30">
        <f>M6/2</f>
        <v>8.5</v>
      </c>
      <c r="M6" s="74">
        <f>U6+AH6+AT6+BF6+BR6+CC6+CN6+CY6+DJ6+DU6</f>
        <v>17</v>
      </c>
      <c r="N6" s="48">
        <v>65.930000000000007</v>
      </c>
      <c r="O6" s="49"/>
      <c r="P6" s="49"/>
      <c r="Q6" s="49"/>
      <c r="R6" s="49"/>
      <c r="S6" s="49"/>
      <c r="T6" s="49"/>
      <c r="U6" s="50">
        <v>10</v>
      </c>
      <c r="V6" s="50"/>
      <c r="W6" s="50"/>
      <c r="X6" s="50"/>
      <c r="Y6" s="56"/>
      <c r="Z6" s="51">
        <f>N6+O6+P6+Q6+R6+S6+T6</f>
        <v>65.930000000000007</v>
      </c>
      <c r="AA6" s="52">
        <f>U6/2</f>
        <v>5</v>
      </c>
      <c r="AB6" s="53">
        <f>(V6*3)+(W6*5)+(X6*5)+(Y6*20)</f>
        <v>0</v>
      </c>
      <c r="AC6" s="54">
        <f>Z6+AA6+AB6</f>
        <v>70.930000000000007</v>
      </c>
      <c r="AD6" s="37">
        <v>70.010000000000005</v>
      </c>
      <c r="AE6" s="38"/>
      <c r="AF6" s="38"/>
      <c r="AG6" s="38"/>
      <c r="AH6" s="39">
        <v>5</v>
      </c>
      <c r="AI6" s="39"/>
      <c r="AJ6" s="39"/>
      <c r="AK6" s="39"/>
      <c r="AL6" s="39"/>
      <c r="AM6" s="40">
        <f>AD6+AE6+AF6+AG6</f>
        <v>70.010000000000005</v>
      </c>
      <c r="AN6" s="41">
        <f>AH6/2</f>
        <v>2.5</v>
      </c>
      <c r="AO6" s="42">
        <f>(AI6*3)+(AJ6*5)+(AK6*5)+(AL6*20)</f>
        <v>0</v>
      </c>
      <c r="AP6" s="65">
        <f>AM6+AN6+AO6</f>
        <v>72.510000000000005</v>
      </c>
      <c r="AQ6" s="48">
        <v>134.16999999999999</v>
      </c>
      <c r="AR6" s="49"/>
      <c r="AS6" s="49"/>
      <c r="AT6" s="50">
        <v>2</v>
      </c>
      <c r="AU6" s="50"/>
      <c r="AV6" s="50"/>
      <c r="AW6" s="50"/>
      <c r="AX6" s="50"/>
      <c r="AY6" s="51">
        <f>AQ6+AR6+AS6</f>
        <v>134.16999999999999</v>
      </c>
      <c r="AZ6" s="52">
        <f>AT6/2</f>
        <v>1</v>
      </c>
      <c r="BA6" s="53">
        <f>(AU6*3)+(AV6*5)+(AW6*5)+(AX6*20)</f>
        <v>0</v>
      </c>
      <c r="BB6" s="54">
        <f>AY6+AZ6+BA6</f>
        <v>135.16999999999999</v>
      </c>
      <c r="BC6" s="37"/>
      <c r="BD6" s="38"/>
      <c r="BE6" s="38"/>
      <c r="BF6" s="39"/>
      <c r="BG6" s="39"/>
      <c r="BH6" s="39"/>
      <c r="BI6" s="39"/>
      <c r="BJ6" s="39"/>
      <c r="BK6" s="40">
        <f t="shared" ref="BK6:BK19" si="0">BC6+BD6+BE6</f>
        <v>0</v>
      </c>
      <c r="BL6" s="41">
        <f t="shared" ref="BL6:BL19" si="1">BF6/2</f>
        <v>0</v>
      </c>
      <c r="BM6" s="42">
        <f t="shared" ref="BM6:BM19" si="2">(BG6*3)+(BH6*5)+(BI6*5)+(BJ6*20)</f>
        <v>0</v>
      </c>
      <c r="BN6" s="43">
        <f t="shared" ref="BN6:BN19" si="3">BK6+BL6+BM6</f>
        <v>0</v>
      </c>
      <c r="BO6" s="48"/>
      <c r="BP6" s="49"/>
      <c r="BQ6" s="49"/>
      <c r="BR6" s="50"/>
      <c r="BS6" s="50"/>
      <c r="BT6" s="50"/>
      <c r="BU6" s="50"/>
      <c r="BV6" s="50"/>
      <c r="BW6" s="51">
        <f t="shared" ref="BW6:BW19" si="4">BO6+BP6+BQ6</f>
        <v>0</v>
      </c>
      <c r="BX6" s="52">
        <f t="shared" ref="BX6:BX19" si="5">BR6/2</f>
        <v>0</v>
      </c>
      <c r="BY6" s="53">
        <f t="shared" ref="BY6:BY19" si="6">(BS6*3)+(BT6*5)+(BU6*5)+(BV6*20)</f>
        <v>0</v>
      </c>
      <c r="BZ6" s="54">
        <f t="shared" ref="BZ6:BZ19" si="7">BW6+BX6+BY6</f>
        <v>0</v>
      </c>
      <c r="CA6" s="37"/>
      <c r="CB6" s="38"/>
      <c r="CC6" s="39"/>
      <c r="CD6" s="39"/>
      <c r="CE6" s="39"/>
      <c r="CF6" s="39"/>
      <c r="CG6" s="39"/>
      <c r="CH6" s="40">
        <f t="shared" ref="CH6:CH19" si="8">CA6+CB6</f>
        <v>0</v>
      </c>
      <c r="CI6" s="41">
        <f t="shared" ref="CI6:CI19" si="9">CC6/2</f>
        <v>0</v>
      </c>
      <c r="CJ6" s="42">
        <f t="shared" ref="CJ6:CJ19" si="10">(CD6*3)+(CE6*5)+(CF6*5)+(CG6*20)</f>
        <v>0</v>
      </c>
      <c r="CK6" s="43">
        <f t="shared" ref="CK6:CK19" si="11">CH6+CI6+CJ6</f>
        <v>0</v>
      </c>
      <c r="CL6" s="48"/>
      <c r="CM6" s="49"/>
      <c r="CN6" s="50"/>
      <c r="CO6" s="50"/>
      <c r="CP6" s="50"/>
      <c r="CQ6" s="50"/>
      <c r="CR6" s="50"/>
      <c r="CS6" s="51">
        <f t="shared" ref="CS6:CS19" si="12">CL6+CM6</f>
        <v>0</v>
      </c>
      <c r="CT6" s="52">
        <f t="shared" ref="CT6:CT19" si="13">CN6/2</f>
        <v>0</v>
      </c>
      <c r="CU6" s="53">
        <f t="shared" ref="CU6:CU19" si="14">(CO6*3)+(CP6*5)+(CQ6*5)+(CR6*20)</f>
        <v>0</v>
      </c>
      <c r="CV6" s="54">
        <f t="shared" ref="CV6:CV19" si="15">CS6+CT6+CU6</f>
        <v>0</v>
      </c>
      <c r="CW6" s="37"/>
      <c r="CX6" s="38"/>
      <c r="CY6" s="39"/>
      <c r="CZ6" s="39"/>
      <c r="DA6" s="39"/>
      <c r="DB6" s="39"/>
      <c r="DC6" s="39"/>
      <c r="DD6" s="40">
        <f t="shared" ref="DD6:DD19" si="16">CW6+CX6</f>
        <v>0</v>
      </c>
      <c r="DE6" s="41">
        <f t="shared" ref="DE6:DE19" si="17">CY6/2</f>
        <v>0</v>
      </c>
      <c r="DF6" s="42">
        <f t="shared" ref="DF6:DF19" si="18">(CZ6*3)+(DA6*5)+(DB6*5)+(DC6*20)</f>
        <v>0</v>
      </c>
      <c r="DG6" s="43">
        <f t="shared" ref="DG6:DG19" si="19">DD6+DE6+DF6</f>
        <v>0</v>
      </c>
      <c r="DH6" s="48"/>
      <c r="DI6" s="49"/>
      <c r="DJ6" s="50"/>
      <c r="DK6" s="50"/>
      <c r="DL6" s="50"/>
      <c r="DM6" s="50"/>
      <c r="DN6" s="50"/>
      <c r="DO6" s="51">
        <f t="shared" ref="DO6:DO19" si="20">DH6+DI6</f>
        <v>0</v>
      </c>
      <c r="DP6" s="52">
        <f t="shared" ref="DP6:DP19" si="21">DJ6/2</f>
        <v>0</v>
      </c>
      <c r="DQ6" s="53">
        <f t="shared" ref="DQ6:DQ19" si="22">(DK6*3)+(DL6*5)+(DM6*5)+(DN6*20)</f>
        <v>0</v>
      </c>
      <c r="DR6" s="54">
        <f t="shared" ref="DR6:DR19" si="23">DO6+DP6+DQ6</f>
        <v>0</v>
      </c>
      <c r="DS6" s="37"/>
      <c r="DT6" s="38"/>
      <c r="DU6" s="39"/>
      <c r="DV6" s="39"/>
      <c r="DW6" s="39"/>
      <c r="DX6" s="39"/>
      <c r="DY6" s="39"/>
      <c r="DZ6" s="40">
        <f t="shared" ref="DZ6:DZ19" si="24">DS6+DT6</f>
        <v>0</v>
      </c>
      <c r="EA6" s="41">
        <f t="shared" ref="EA6:EA19" si="25">DU6/2</f>
        <v>0</v>
      </c>
      <c r="EB6" s="42">
        <f t="shared" ref="EB6:EB19" si="26">(DV6*3)+(DW6*5)+(DX6*5)+(DY6*20)</f>
        <v>0</v>
      </c>
      <c r="EC6" s="43">
        <f t="shared" ref="EC6:EC19" si="27">DZ6+EA6+EB6</f>
        <v>0</v>
      </c>
    </row>
    <row r="7" spans="1:133">
      <c r="A7" s="87">
        <v>3</v>
      </c>
      <c r="B7" s="88" t="s">
        <v>99</v>
      </c>
      <c r="C7" s="89" t="s">
        <v>100</v>
      </c>
      <c r="D7" s="90" t="s">
        <v>101</v>
      </c>
      <c r="E7" s="11"/>
      <c r="F7" s="9"/>
      <c r="G7" s="8"/>
      <c r="H7" s="12"/>
      <c r="I7" s="69">
        <f>J7+K7+L7</f>
        <v>305.35000000000002</v>
      </c>
      <c r="J7" s="31">
        <f>Z7+AM7+AY7+BK7+BW7+CH7+CS7+DD7+DO7+DZ7</f>
        <v>254.85</v>
      </c>
      <c r="K7" s="32">
        <f>AB7+AO7+BA7+BM7+BY7+CJ7+CU7+DF7+DQ7+EB7</f>
        <v>15</v>
      </c>
      <c r="L7" s="30">
        <f>M7/2</f>
        <v>35.5</v>
      </c>
      <c r="M7" s="32">
        <f>U7+AH7+AT7+BF7+BR7+CC7+CN7+CY7+DJ7+DU7</f>
        <v>71</v>
      </c>
      <c r="N7" s="48">
        <v>67.87</v>
      </c>
      <c r="O7" s="49"/>
      <c r="P7" s="49"/>
      <c r="Q7" s="49"/>
      <c r="R7" s="49"/>
      <c r="S7" s="49"/>
      <c r="T7" s="49"/>
      <c r="U7" s="50">
        <v>23</v>
      </c>
      <c r="V7" s="50"/>
      <c r="W7" s="50"/>
      <c r="X7" s="50"/>
      <c r="Y7" s="56"/>
      <c r="Z7" s="51">
        <f>N7+O7+P7+Q7+R7+S7+T7</f>
        <v>67.87</v>
      </c>
      <c r="AA7" s="52">
        <f>U7/2</f>
        <v>11.5</v>
      </c>
      <c r="AB7" s="53">
        <f>(V7*3)+(W7*5)+(X7*5)+(Y7*20)</f>
        <v>0</v>
      </c>
      <c r="AC7" s="54">
        <f>Z7+AA7+AB7</f>
        <v>79.37</v>
      </c>
      <c r="AD7" s="37">
        <v>66.650000000000006</v>
      </c>
      <c r="AE7" s="38"/>
      <c r="AF7" s="38"/>
      <c r="AG7" s="38"/>
      <c r="AH7" s="39">
        <v>16</v>
      </c>
      <c r="AI7" s="39"/>
      <c r="AJ7" s="39">
        <v>1</v>
      </c>
      <c r="AK7" s="39"/>
      <c r="AL7" s="39"/>
      <c r="AM7" s="40">
        <f>AD7+AE7+AF7+AG7</f>
        <v>66.650000000000006</v>
      </c>
      <c r="AN7" s="41">
        <f>AH7/2</f>
        <v>8</v>
      </c>
      <c r="AO7" s="42">
        <f>(AI7*3)+(AJ7*5)+(AK7*5)+(AL7*20)</f>
        <v>5</v>
      </c>
      <c r="AP7" s="43">
        <f>AM7+AN7+AO7</f>
        <v>79.650000000000006</v>
      </c>
      <c r="AQ7" s="48">
        <v>120.33</v>
      </c>
      <c r="AR7" s="49"/>
      <c r="AS7" s="49"/>
      <c r="AT7" s="50">
        <v>32</v>
      </c>
      <c r="AU7" s="50"/>
      <c r="AV7" s="50">
        <v>2</v>
      </c>
      <c r="AW7" s="50"/>
      <c r="AX7" s="50"/>
      <c r="AY7" s="51">
        <f>AQ7+AR7+AS7</f>
        <v>120.33</v>
      </c>
      <c r="AZ7" s="52">
        <f>AT7/2</f>
        <v>16</v>
      </c>
      <c r="BA7" s="53">
        <f>(AU7*3)+(AV7*5)+(AW7*5)+(AX7*20)</f>
        <v>10</v>
      </c>
      <c r="BB7" s="54">
        <f>AY7+AZ7+BA7</f>
        <v>146.33000000000001</v>
      </c>
      <c r="BC7" s="37"/>
      <c r="BD7" s="38"/>
      <c r="BE7" s="38"/>
      <c r="BF7" s="39"/>
      <c r="BG7" s="39"/>
      <c r="BH7" s="39"/>
      <c r="BI7" s="39"/>
      <c r="BJ7" s="39"/>
      <c r="BK7" s="40">
        <f t="shared" si="0"/>
        <v>0</v>
      </c>
      <c r="BL7" s="41">
        <f t="shared" si="1"/>
        <v>0</v>
      </c>
      <c r="BM7" s="42">
        <f t="shared" si="2"/>
        <v>0</v>
      </c>
      <c r="BN7" s="43">
        <f t="shared" si="3"/>
        <v>0</v>
      </c>
      <c r="BO7" s="48"/>
      <c r="BP7" s="49"/>
      <c r="BQ7" s="49"/>
      <c r="BR7" s="50"/>
      <c r="BS7" s="50"/>
      <c r="BT7" s="50"/>
      <c r="BU7" s="50"/>
      <c r="BV7" s="50"/>
      <c r="BW7" s="51">
        <f t="shared" si="4"/>
        <v>0</v>
      </c>
      <c r="BX7" s="52">
        <f t="shared" si="5"/>
        <v>0</v>
      </c>
      <c r="BY7" s="53">
        <f t="shared" si="6"/>
        <v>0</v>
      </c>
      <c r="BZ7" s="54">
        <f t="shared" si="7"/>
        <v>0</v>
      </c>
      <c r="CA7" s="37"/>
      <c r="CB7" s="38"/>
      <c r="CC7" s="39"/>
      <c r="CD7" s="39"/>
      <c r="CE7" s="39"/>
      <c r="CF7" s="39"/>
      <c r="CG7" s="39"/>
      <c r="CH7" s="40">
        <f t="shared" si="8"/>
        <v>0</v>
      </c>
      <c r="CI7" s="41">
        <f t="shared" si="9"/>
        <v>0</v>
      </c>
      <c r="CJ7" s="42">
        <f t="shared" si="10"/>
        <v>0</v>
      </c>
      <c r="CK7" s="43">
        <f t="shared" si="11"/>
        <v>0</v>
      </c>
      <c r="CL7" s="48"/>
      <c r="CM7" s="49"/>
      <c r="CN7" s="50"/>
      <c r="CO7" s="50"/>
      <c r="CP7" s="50"/>
      <c r="CQ7" s="50"/>
      <c r="CR7" s="50"/>
      <c r="CS7" s="51">
        <f t="shared" si="12"/>
        <v>0</v>
      </c>
      <c r="CT7" s="52">
        <f t="shared" si="13"/>
        <v>0</v>
      </c>
      <c r="CU7" s="53">
        <f t="shared" si="14"/>
        <v>0</v>
      </c>
      <c r="CV7" s="54">
        <f t="shared" si="15"/>
        <v>0</v>
      </c>
      <c r="CW7" s="37"/>
      <c r="CX7" s="38"/>
      <c r="CY7" s="39"/>
      <c r="CZ7" s="39"/>
      <c r="DA7" s="39"/>
      <c r="DB7" s="39"/>
      <c r="DC7" s="39"/>
      <c r="DD7" s="40">
        <f t="shared" si="16"/>
        <v>0</v>
      </c>
      <c r="DE7" s="41">
        <f t="shared" si="17"/>
        <v>0</v>
      </c>
      <c r="DF7" s="42">
        <f t="shared" si="18"/>
        <v>0</v>
      </c>
      <c r="DG7" s="43">
        <f t="shared" si="19"/>
        <v>0</v>
      </c>
      <c r="DH7" s="48"/>
      <c r="DI7" s="49"/>
      <c r="DJ7" s="50"/>
      <c r="DK7" s="50"/>
      <c r="DL7" s="50"/>
      <c r="DM7" s="50"/>
      <c r="DN7" s="50"/>
      <c r="DO7" s="51">
        <f t="shared" si="20"/>
        <v>0</v>
      </c>
      <c r="DP7" s="52">
        <f t="shared" si="21"/>
        <v>0</v>
      </c>
      <c r="DQ7" s="53">
        <f t="shared" si="22"/>
        <v>0</v>
      </c>
      <c r="DR7" s="54">
        <f t="shared" si="23"/>
        <v>0</v>
      </c>
      <c r="DS7" s="37"/>
      <c r="DT7" s="38"/>
      <c r="DU7" s="39"/>
      <c r="DV7" s="39"/>
      <c r="DW7" s="39"/>
      <c r="DX7" s="39"/>
      <c r="DY7" s="39"/>
      <c r="DZ7" s="40">
        <f t="shared" si="24"/>
        <v>0</v>
      </c>
      <c r="EA7" s="41">
        <f t="shared" si="25"/>
        <v>0</v>
      </c>
      <c r="EB7" s="42">
        <f t="shared" si="26"/>
        <v>0</v>
      </c>
      <c r="EC7" s="43">
        <f t="shared" si="27"/>
        <v>0</v>
      </c>
    </row>
    <row r="8" spans="1:133">
      <c r="A8" s="87">
        <v>4</v>
      </c>
      <c r="B8" s="88" t="s">
        <v>95</v>
      </c>
      <c r="C8" s="89" t="s">
        <v>100</v>
      </c>
      <c r="D8" s="90" t="s">
        <v>101</v>
      </c>
      <c r="E8" s="11"/>
      <c r="F8" s="9"/>
      <c r="G8" s="8"/>
      <c r="H8" s="12"/>
      <c r="I8" s="30">
        <f>J8+K8+L8</f>
        <v>357.27</v>
      </c>
      <c r="J8" s="31">
        <f>Z8+AM8+AY8+BK8+BW8+CH8+CS8+DD8+DO8+DZ8</f>
        <v>297.27</v>
      </c>
      <c r="K8" s="32">
        <f>AB8+AO8+BA8+BM8+BY8+CJ8+CU8+DF8+DQ8+EB8</f>
        <v>20</v>
      </c>
      <c r="L8" s="30">
        <f>M8/2</f>
        <v>40</v>
      </c>
      <c r="M8" s="32">
        <f>U8+AH8+AT8+BF8+BR8+CC8+CN8+CY8+DJ8+DU8</f>
        <v>80</v>
      </c>
      <c r="N8" s="48">
        <v>81.209999999999994</v>
      </c>
      <c r="O8" s="49"/>
      <c r="P8" s="49"/>
      <c r="Q8" s="49"/>
      <c r="R8" s="49"/>
      <c r="S8" s="49"/>
      <c r="T8" s="49"/>
      <c r="U8" s="50">
        <v>21</v>
      </c>
      <c r="V8" s="50"/>
      <c r="W8" s="50"/>
      <c r="X8" s="50"/>
      <c r="Y8" s="56"/>
      <c r="Z8" s="51">
        <f>N8+O8+P8+Q8+R8+S8+T8</f>
        <v>81.209999999999994</v>
      </c>
      <c r="AA8" s="52">
        <f>U8/2</f>
        <v>10.5</v>
      </c>
      <c r="AB8" s="53">
        <f>(V8*3)+(W8*5)+(X8*5)+(Y8*20)</f>
        <v>0</v>
      </c>
      <c r="AC8" s="54">
        <f>Z8+AA8+AB8</f>
        <v>91.71</v>
      </c>
      <c r="AD8" s="37">
        <v>76.819999999999993</v>
      </c>
      <c r="AE8" s="38"/>
      <c r="AF8" s="38"/>
      <c r="AG8" s="38"/>
      <c r="AH8" s="39">
        <v>16</v>
      </c>
      <c r="AI8" s="39"/>
      <c r="AJ8" s="39">
        <v>1</v>
      </c>
      <c r="AK8" s="39"/>
      <c r="AL8" s="39"/>
      <c r="AM8" s="40">
        <f>AD8+AE8+AF8+AG8</f>
        <v>76.819999999999993</v>
      </c>
      <c r="AN8" s="41">
        <f>AH8/2</f>
        <v>8</v>
      </c>
      <c r="AO8" s="42">
        <f>(AI8*3)+(AJ8*5)+(AK8*5)+(AL8*20)</f>
        <v>5</v>
      </c>
      <c r="AP8" s="43">
        <f>AM8+AN8+AO8</f>
        <v>89.82</v>
      </c>
      <c r="AQ8" s="48">
        <v>139.24</v>
      </c>
      <c r="AR8" s="49"/>
      <c r="AS8" s="49"/>
      <c r="AT8" s="50">
        <v>43</v>
      </c>
      <c r="AU8" s="50"/>
      <c r="AV8" s="50">
        <v>3</v>
      </c>
      <c r="AW8" s="50"/>
      <c r="AX8" s="50"/>
      <c r="AY8" s="51">
        <f>AQ8+AR8+AS8</f>
        <v>139.24</v>
      </c>
      <c r="AZ8" s="52">
        <f>AT8/2</f>
        <v>21.5</v>
      </c>
      <c r="BA8" s="53">
        <f>(AU8*3)+(AV8*5)+(AW8*5)+(AX8*20)</f>
        <v>15</v>
      </c>
      <c r="BB8" s="54">
        <f>AY8+AZ8+BA8</f>
        <v>175.74</v>
      </c>
      <c r="BC8" s="37"/>
      <c r="BD8" s="38"/>
      <c r="BE8" s="38"/>
      <c r="BF8" s="39"/>
      <c r="BG8" s="39"/>
      <c r="BH8" s="39"/>
      <c r="BI8" s="39"/>
      <c r="BJ8" s="39"/>
      <c r="BK8" s="40">
        <f t="shared" si="0"/>
        <v>0</v>
      </c>
      <c r="BL8" s="41">
        <f t="shared" si="1"/>
        <v>0</v>
      </c>
      <c r="BM8" s="42">
        <f t="shared" si="2"/>
        <v>0</v>
      </c>
      <c r="BN8" s="43">
        <f t="shared" si="3"/>
        <v>0</v>
      </c>
      <c r="BO8" s="48"/>
      <c r="BP8" s="49"/>
      <c r="BQ8" s="49"/>
      <c r="BR8" s="50"/>
      <c r="BS8" s="50"/>
      <c r="BT8" s="50"/>
      <c r="BU8" s="50"/>
      <c r="BV8" s="50"/>
      <c r="BW8" s="51">
        <f t="shared" si="4"/>
        <v>0</v>
      </c>
      <c r="BX8" s="52">
        <f t="shared" si="5"/>
        <v>0</v>
      </c>
      <c r="BY8" s="53">
        <f t="shared" si="6"/>
        <v>0</v>
      </c>
      <c r="BZ8" s="54">
        <f t="shared" si="7"/>
        <v>0</v>
      </c>
      <c r="CA8" s="37"/>
      <c r="CB8" s="38"/>
      <c r="CC8" s="39"/>
      <c r="CD8" s="39"/>
      <c r="CE8" s="39"/>
      <c r="CF8" s="39"/>
      <c r="CG8" s="39"/>
      <c r="CH8" s="40">
        <f t="shared" si="8"/>
        <v>0</v>
      </c>
      <c r="CI8" s="41">
        <f t="shared" si="9"/>
        <v>0</v>
      </c>
      <c r="CJ8" s="42">
        <f t="shared" si="10"/>
        <v>0</v>
      </c>
      <c r="CK8" s="43">
        <f t="shared" si="11"/>
        <v>0</v>
      </c>
      <c r="CL8" s="48"/>
      <c r="CM8" s="49"/>
      <c r="CN8" s="50"/>
      <c r="CO8" s="50"/>
      <c r="CP8" s="50"/>
      <c r="CQ8" s="50"/>
      <c r="CR8" s="50"/>
      <c r="CS8" s="51">
        <f t="shared" si="12"/>
        <v>0</v>
      </c>
      <c r="CT8" s="52">
        <f t="shared" si="13"/>
        <v>0</v>
      </c>
      <c r="CU8" s="53">
        <f t="shared" si="14"/>
        <v>0</v>
      </c>
      <c r="CV8" s="54">
        <f t="shared" si="15"/>
        <v>0</v>
      </c>
      <c r="CW8" s="37"/>
      <c r="CX8" s="38"/>
      <c r="CY8" s="39"/>
      <c r="CZ8" s="39"/>
      <c r="DA8" s="39"/>
      <c r="DB8" s="39"/>
      <c r="DC8" s="39"/>
      <c r="DD8" s="40">
        <f t="shared" si="16"/>
        <v>0</v>
      </c>
      <c r="DE8" s="41">
        <f t="shared" si="17"/>
        <v>0</v>
      </c>
      <c r="DF8" s="42">
        <f t="shared" si="18"/>
        <v>0</v>
      </c>
      <c r="DG8" s="43">
        <f t="shared" si="19"/>
        <v>0</v>
      </c>
      <c r="DH8" s="48"/>
      <c r="DI8" s="49"/>
      <c r="DJ8" s="50"/>
      <c r="DK8" s="50"/>
      <c r="DL8" s="50"/>
      <c r="DM8" s="50"/>
      <c r="DN8" s="50"/>
      <c r="DO8" s="51">
        <f t="shared" si="20"/>
        <v>0</v>
      </c>
      <c r="DP8" s="52">
        <f t="shared" si="21"/>
        <v>0</v>
      </c>
      <c r="DQ8" s="53">
        <f t="shared" si="22"/>
        <v>0</v>
      </c>
      <c r="DR8" s="54">
        <f t="shared" si="23"/>
        <v>0</v>
      </c>
      <c r="DS8" s="37"/>
      <c r="DT8" s="38"/>
      <c r="DU8" s="39"/>
      <c r="DV8" s="39"/>
      <c r="DW8" s="39"/>
      <c r="DX8" s="39"/>
      <c r="DY8" s="39"/>
      <c r="DZ8" s="40">
        <f t="shared" si="24"/>
        <v>0</v>
      </c>
      <c r="EA8" s="41">
        <f t="shared" si="25"/>
        <v>0</v>
      </c>
      <c r="EB8" s="42">
        <f t="shared" si="26"/>
        <v>0</v>
      </c>
      <c r="EC8" s="43">
        <f t="shared" si="27"/>
        <v>0</v>
      </c>
    </row>
    <row r="9" spans="1:133">
      <c r="A9" s="87">
        <v>5</v>
      </c>
      <c r="B9" s="88" t="s">
        <v>87</v>
      </c>
      <c r="C9" s="89" t="s">
        <v>100</v>
      </c>
      <c r="D9" s="90" t="s">
        <v>101</v>
      </c>
      <c r="E9" s="11"/>
      <c r="F9" s="9"/>
      <c r="G9" s="8"/>
      <c r="H9" s="12"/>
      <c r="I9" s="30">
        <f>J9+K9+L9</f>
        <v>374.42</v>
      </c>
      <c r="J9" s="31">
        <f>Z9+AM9+AY9+BK9+BW9+CH9+CS9+DD9+DO9+DZ9</f>
        <v>362.92</v>
      </c>
      <c r="K9" s="32">
        <f>AB9+AO9+BA9+BM9+BY9+CJ9+CU9+DF9+DQ9+EB9</f>
        <v>0</v>
      </c>
      <c r="L9" s="30">
        <f>M9/2</f>
        <v>11.5</v>
      </c>
      <c r="M9" s="32">
        <f>U9+AH9+AT9+BF9+BR9+CC9+CN9+CY9+DJ9+DU9</f>
        <v>23</v>
      </c>
      <c r="N9" s="48">
        <v>106.05</v>
      </c>
      <c r="O9" s="49"/>
      <c r="P9" s="49"/>
      <c r="Q9" s="49"/>
      <c r="R9" s="49"/>
      <c r="S9" s="49"/>
      <c r="T9" s="49"/>
      <c r="U9" s="50">
        <v>10</v>
      </c>
      <c r="V9" s="50"/>
      <c r="W9" s="50"/>
      <c r="X9" s="50"/>
      <c r="Y9" s="56"/>
      <c r="Z9" s="51">
        <f>N9+O9+P9+Q9+R9+S9+T9</f>
        <v>106.05</v>
      </c>
      <c r="AA9" s="52">
        <f>U9/2</f>
        <v>5</v>
      </c>
      <c r="AB9" s="53">
        <f>(V9*3)+(W9*5)+(X9*5)+(Y9*20)</f>
        <v>0</v>
      </c>
      <c r="AC9" s="54">
        <f>Z9+AA9+AB9</f>
        <v>111.05</v>
      </c>
      <c r="AD9" s="37">
        <v>115.41</v>
      </c>
      <c r="AE9" s="38"/>
      <c r="AF9" s="38"/>
      <c r="AG9" s="38"/>
      <c r="AH9" s="39">
        <v>2</v>
      </c>
      <c r="AI9" s="39"/>
      <c r="AJ9" s="39"/>
      <c r="AK9" s="39"/>
      <c r="AL9" s="39"/>
      <c r="AM9" s="40">
        <f>AD9+AE9+AF9+AG9</f>
        <v>115.41</v>
      </c>
      <c r="AN9" s="41">
        <f>AH9/2</f>
        <v>1</v>
      </c>
      <c r="AO9" s="42">
        <f>(AI9*3)+(AJ9*5)+(AK9*5)+(AL9*20)</f>
        <v>0</v>
      </c>
      <c r="AP9" s="43">
        <f>AM9+AN9+AO9</f>
        <v>116.41</v>
      </c>
      <c r="AQ9" s="48">
        <v>141.46</v>
      </c>
      <c r="AR9" s="49"/>
      <c r="AS9" s="49"/>
      <c r="AT9" s="50">
        <v>11</v>
      </c>
      <c r="AU9" s="50"/>
      <c r="AV9" s="50"/>
      <c r="AW9" s="50"/>
      <c r="AX9" s="50"/>
      <c r="AY9" s="51">
        <f>AQ9+AR9+AS9</f>
        <v>141.46</v>
      </c>
      <c r="AZ9" s="52">
        <f>AT9/2</f>
        <v>5.5</v>
      </c>
      <c r="BA9" s="53">
        <f>(AU9*3)+(AV9*5)+(AW9*5)+(AX9*20)</f>
        <v>0</v>
      </c>
      <c r="BB9" s="54">
        <f>AY9+AZ9+BA9</f>
        <v>146.96</v>
      </c>
      <c r="BC9" s="37"/>
      <c r="BD9" s="38"/>
      <c r="BE9" s="38"/>
      <c r="BF9" s="39"/>
      <c r="BG9" s="39"/>
      <c r="BH9" s="39"/>
      <c r="BI9" s="39"/>
      <c r="BJ9" s="39"/>
      <c r="BK9" s="40">
        <f t="shared" si="0"/>
        <v>0</v>
      </c>
      <c r="BL9" s="41">
        <f t="shared" si="1"/>
        <v>0</v>
      </c>
      <c r="BM9" s="42">
        <f t="shared" si="2"/>
        <v>0</v>
      </c>
      <c r="BN9" s="43">
        <f t="shared" si="3"/>
        <v>0</v>
      </c>
      <c r="BO9" s="48"/>
      <c r="BP9" s="49"/>
      <c r="BQ9" s="49"/>
      <c r="BR9" s="50"/>
      <c r="BS9" s="50"/>
      <c r="BT9" s="50"/>
      <c r="BU9" s="50"/>
      <c r="BV9" s="50"/>
      <c r="BW9" s="51">
        <f t="shared" si="4"/>
        <v>0</v>
      </c>
      <c r="BX9" s="52">
        <f t="shared" si="5"/>
        <v>0</v>
      </c>
      <c r="BY9" s="53">
        <f t="shared" si="6"/>
        <v>0</v>
      </c>
      <c r="BZ9" s="54">
        <f t="shared" si="7"/>
        <v>0</v>
      </c>
      <c r="CA9" s="37"/>
      <c r="CB9" s="38"/>
      <c r="CC9" s="39"/>
      <c r="CD9" s="39"/>
      <c r="CE9" s="39"/>
      <c r="CF9" s="39"/>
      <c r="CG9" s="39"/>
      <c r="CH9" s="40">
        <f t="shared" si="8"/>
        <v>0</v>
      </c>
      <c r="CI9" s="41">
        <f t="shared" si="9"/>
        <v>0</v>
      </c>
      <c r="CJ9" s="42">
        <f t="shared" si="10"/>
        <v>0</v>
      </c>
      <c r="CK9" s="43">
        <f t="shared" si="11"/>
        <v>0</v>
      </c>
      <c r="CL9" s="48"/>
      <c r="CM9" s="49"/>
      <c r="CN9" s="50"/>
      <c r="CO9" s="50"/>
      <c r="CP9" s="50"/>
      <c r="CQ9" s="50"/>
      <c r="CR9" s="50"/>
      <c r="CS9" s="51">
        <f t="shared" si="12"/>
        <v>0</v>
      </c>
      <c r="CT9" s="52">
        <f t="shared" si="13"/>
        <v>0</v>
      </c>
      <c r="CU9" s="53">
        <f t="shared" si="14"/>
        <v>0</v>
      </c>
      <c r="CV9" s="54">
        <f t="shared" si="15"/>
        <v>0</v>
      </c>
      <c r="CW9" s="37"/>
      <c r="CX9" s="38"/>
      <c r="CY9" s="39"/>
      <c r="CZ9" s="39"/>
      <c r="DA9" s="39"/>
      <c r="DB9" s="39"/>
      <c r="DC9" s="39"/>
      <c r="DD9" s="40">
        <f t="shared" si="16"/>
        <v>0</v>
      </c>
      <c r="DE9" s="41">
        <f t="shared" si="17"/>
        <v>0</v>
      </c>
      <c r="DF9" s="42">
        <f t="shared" si="18"/>
        <v>0</v>
      </c>
      <c r="DG9" s="43">
        <f t="shared" si="19"/>
        <v>0</v>
      </c>
      <c r="DH9" s="48"/>
      <c r="DI9" s="49"/>
      <c r="DJ9" s="50"/>
      <c r="DK9" s="50"/>
      <c r="DL9" s="50"/>
      <c r="DM9" s="50"/>
      <c r="DN9" s="50"/>
      <c r="DO9" s="51">
        <f t="shared" si="20"/>
        <v>0</v>
      </c>
      <c r="DP9" s="52">
        <f t="shared" si="21"/>
        <v>0</v>
      </c>
      <c r="DQ9" s="53">
        <f t="shared" si="22"/>
        <v>0</v>
      </c>
      <c r="DR9" s="54">
        <f t="shared" si="23"/>
        <v>0</v>
      </c>
      <c r="DS9" s="37"/>
      <c r="DT9" s="38"/>
      <c r="DU9" s="39"/>
      <c r="DV9" s="39"/>
      <c r="DW9" s="39"/>
      <c r="DX9" s="39"/>
      <c r="DY9" s="39"/>
      <c r="DZ9" s="40">
        <f t="shared" si="24"/>
        <v>0</v>
      </c>
      <c r="EA9" s="41">
        <f t="shared" si="25"/>
        <v>0</v>
      </c>
      <c r="EB9" s="42">
        <f t="shared" si="26"/>
        <v>0</v>
      </c>
      <c r="EC9" s="43">
        <f t="shared" si="27"/>
        <v>0</v>
      </c>
    </row>
    <row r="10" spans="1:133">
      <c r="A10" s="87">
        <v>6</v>
      </c>
      <c r="B10" s="88" t="s">
        <v>90</v>
      </c>
      <c r="C10" s="89" t="s">
        <v>100</v>
      </c>
      <c r="D10" s="90" t="s">
        <v>101</v>
      </c>
      <c r="E10" s="11"/>
      <c r="F10" s="9"/>
      <c r="G10" s="8"/>
      <c r="H10" s="12"/>
      <c r="I10" s="30">
        <f>J10+K10+L10</f>
        <v>402.86</v>
      </c>
      <c r="J10" s="31">
        <f>Z10+AM10+AY10+BK10+BW10+CH10+CS10+DD10+DO10+DZ10</f>
        <v>314.36</v>
      </c>
      <c r="K10" s="32">
        <f>AB10+AO10+BA10+BM10+BY10+CJ10+CU10+DF10+DQ10+EB10</f>
        <v>33</v>
      </c>
      <c r="L10" s="30">
        <f>M10/2</f>
        <v>55.5</v>
      </c>
      <c r="M10" s="32">
        <f>U10+AH10+AT10+BF10+BR10+CC10+CN10+CY10+DJ10+DU10</f>
        <v>111</v>
      </c>
      <c r="N10" s="48">
        <v>72.599999999999994</v>
      </c>
      <c r="O10" s="49"/>
      <c r="P10" s="49"/>
      <c r="Q10" s="49"/>
      <c r="R10" s="49"/>
      <c r="S10" s="49"/>
      <c r="T10" s="49"/>
      <c r="U10" s="50">
        <v>34</v>
      </c>
      <c r="V10" s="50"/>
      <c r="W10" s="50">
        <v>1</v>
      </c>
      <c r="X10" s="50"/>
      <c r="Y10" s="56"/>
      <c r="Z10" s="51">
        <f>N10+O10+P10+Q10+R10+S10+T10</f>
        <v>72.599999999999994</v>
      </c>
      <c r="AA10" s="52">
        <f>U10/2</f>
        <v>17</v>
      </c>
      <c r="AB10" s="53">
        <f>(V10*3)+(W10*5)+(X10*5)+(Y10*20)</f>
        <v>5</v>
      </c>
      <c r="AC10" s="54">
        <f>Z10+AA10+AB10</f>
        <v>94.6</v>
      </c>
      <c r="AD10" s="37">
        <v>66.87</v>
      </c>
      <c r="AE10" s="38"/>
      <c r="AF10" s="38"/>
      <c r="AG10" s="38"/>
      <c r="AH10" s="39">
        <v>42</v>
      </c>
      <c r="AI10" s="39"/>
      <c r="AJ10" s="39">
        <v>3</v>
      </c>
      <c r="AK10" s="39"/>
      <c r="AL10" s="39"/>
      <c r="AM10" s="40">
        <f>AD10+AE10+AF10+AG10</f>
        <v>66.87</v>
      </c>
      <c r="AN10" s="41">
        <f>AH10/2</f>
        <v>21</v>
      </c>
      <c r="AO10" s="42">
        <f>(AI10*3)+(AJ10*5)+(AK10*5)+(AL10*20)</f>
        <v>15</v>
      </c>
      <c r="AP10" s="43">
        <f>AM10+AN10+AO10</f>
        <v>102.87</v>
      </c>
      <c r="AQ10" s="48">
        <v>174.89</v>
      </c>
      <c r="AR10" s="49"/>
      <c r="AS10" s="49"/>
      <c r="AT10" s="50">
        <v>35</v>
      </c>
      <c r="AU10" s="50">
        <v>1</v>
      </c>
      <c r="AV10" s="50">
        <v>2</v>
      </c>
      <c r="AW10" s="50"/>
      <c r="AX10" s="50"/>
      <c r="AY10" s="51">
        <f>AQ10+AR10+AS10</f>
        <v>174.89</v>
      </c>
      <c r="AZ10" s="52">
        <f>AT10/2</f>
        <v>17.5</v>
      </c>
      <c r="BA10" s="53">
        <f>(AU10*3)+(AV10*5)+(AW10*5)+(AX10*20)</f>
        <v>13</v>
      </c>
      <c r="BB10" s="54">
        <f>AY10+AZ10+BA10</f>
        <v>205.39</v>
      </c>
      <c r="BC10" s="37"/>
      <c r="BD10" s="38"/>
      <c r="BE10" s="38"/>
      <c r="BF10" s="39"/>
      <c r="BG10" s="39"/>
      <c r="BH10" s="39"/>
      <c r="BI10" s="39"/>
      <c r="BJ10" s="39"/>
      <c r="BK10" s="40">
        <f t="shared" si="0"/>
        <v>0</v>
      </c>
      <c r="BL10" s="41">
        <f t="shared" si="1"/>
        <v>0</v>
      </c>
      <c r="BM10" s="42">
        <f t="shared" si="2"/>
        <v>0</v>
      </c>
      <c r="BN10" s="43">
        <f t="shared" si="3"/>
        <v>0</v>
      </c>
      <c r="BO10" s="48"/>
      <c r="BP10" s="49"/>
      <c r="BQ10" s="49"/>
      <c r="BR10" s="50"/>
      <c r="BS10" s="50"/>
      <c r="BT10" s="50"/>
      <c r="BU10" s="50"/>
      <c r="BV10" s="50"/>
      <c r="BW10" s="51">
        <f t="shared" si="4"/>
        <v>0</v>
      </c>
      <c r="BX10" s="52">
        <f t="shared" si="5"/>
        <v>0</v>
      </c>
      <c r="BY10" s="53">
        <f t="shared" si="6"/>
        <v>0</v>
      </c>
      <c r="BZ10" s="54">
        <f t="shared" si="7"/>
        <v>0</v>
      </c>
      <c r="CA10" s="37"/>
      <c r="CB10" s="38"/>
      <c r="CC10" s="39"/>
      <c r="CD10" s="39"/>
      <c r="CE10" s="39"/>
      <c r="CF10" s="39"/>
      <c r="CG10" s="39"/>
      <c r="CH10" s="40">
        <f t="shared" si="8"/>
        <v>0</v>
      </c>
      <c r="CI10" s="41">
        <f t="shared" si="9"/>
        <v>0</v>
      </c>
      <c r="CJ10" s="42">
        <f t="shared" si="10"/>
        <v>0</v>
      </c>
      <c r="CK10" s="43">
        <f t="shared" si="11"/>
        <v>0</v>
      </c>
      <c r="CL10" s="48"/>
      <c r="CM10" s="49"/>
      <c r="CN10" s="50"/>
      <c r="CO10" s="50"/>
      <c r="CP10" s="50"/>
      <c r="CQ10" s="50"/>
      <c r="CR10" s="50"/>
      <c r="CS10" s="51">
        <f t="shared" si="12"/>
        <v>0</v>
      </c>
      <c r="CT10" s="52">
        <f t="shared" si="13"/>
        <v>0</v>
      </c>
      <c r="CU10" s="53">
        <f t="shared" si="14"/>
        <v>0</v>
      </c>
      <c r="CV10" s="54">
        <f t="shared" si="15"/>
        <v>0</v>
      </c>
      <c r="CW10" s="37"/>
      <c r="CX10" s="38"/>
      <c r="CY10" s="39"/>
      <c r="CZ10" s="39"/>
      <c r="DA10" s="39"/>
      <c r="DB10" s="39"/>
      <c r="DC10" s="39"/>
      <c r="DD10" s="40">
        <f t="shared" si="16"/>
        <v>0</v>
      </c>
      <c r="DE10" s="41">
        <f t="shared" si="17"/>
        <v>0</v>
      </c>
      <c r="DF10" s="42">
        <f t="shared" si="18"/>
        <v>0</v>
      </c>
      <c r="DG10" s="43">
        <f t="shared" si="19"/>
        <v>0</v>
      </c>
      <c r="DH10" s="48"/>
      <c r="DI10" s="49"/>
      <c r="DJ10" s="50"/>
      <c r="DK10" s="50"/>
      <c r="DL10" s="50"/>
      <c r="DM10" s="50"/>
      <c r="DN10" s="50"/>
      <c r="DO10" s="51">
        <f t="shared" si="20"/>
        <v>0</v>
      </c>
      <c r="DP10" s="52">
        <f t="shared" si="21"/>
        <v>0</v>
      </c>
      <c r="DQ10" s="53">
        <f t="shared" si="22"/>
        <v>0</v>
      </c>
      <c r="DR10" s="54">
        <f t="shared" si="23"/>
        <v>0</v>
      </c>
      <c r="DS10" s="37"/>
      <c r="DT10" s="38"/>
      <c r="DU10" s="39"/>
      <c r="DV10" s="39"/>
      <c r="DW10" s="39"/>
      <c r="DX10" s="39"/>
      <c r="DY10" s="39"/>
      <c r="DZ10" s="40">
        <f t="shared" si="24"/>
        <v>0</v>
      </c>
      <c r="EA10" s="41">
        <f t="shared" si="25"/>
        <v>0</v>
      </c>
      <c r="EB10" s="42">
        <f t="shared" si="26"/>
        <v>0</v>
      </c>
      <c r="EC10" s="43">
        <f t="shared" si="27"/>
        <v>0</v>
      </c>
    </row>
    <row r="11" spans="1:133">
      <c r="A11" s="87">
        <v>7</v>
      </c>
      <c r="B11" s="88" t="s">
        <v>92</v>
      </c>
      <c r="C11" s="89" t="s">
        <v>100</v>
      </c>
      <c r="D11" s="90" t="s">
        <v>101</v>
      </c>
      <c r="E11" s="11"/>
      <c r="F11" s="9"/>
      <c r="G11" s="8"/>
      <c r="H11" s="12"/>
      <c r="I11" s="30">
        <f>J11+K11+L11</f>
        <v>433.71</v>
      </c>
      <c r="J11" s="31">
        <f>Z11+AM11+AY11+BK11+BW11+CH11+CS11+DD11+DO11+DZ11</f>
        <v>274.70999999999998</v>
      </c>
      <c r="K11" s="32">
        <f>AB11+AO11+BA11+BM11+BY11+CJ11+CU11+DF11+DQ11+EB11</f>
        <v>73</v>
      </c>
      <c r="L11" s="30">
        <f>M11/2</f>
        <v>86</v>
      </c>
      <c r="M11" s="32">
        <f>U11+AH11+AT11+BF11+BR11+CC11+CN11+CY11+DJ11+DU11</f>
        <v>172</v>
      </c>
      <c r="N11" s="48">
        <v>78.33</v>
      </c>
      <c r="O11" s="49"/>
      <c r="P11" s="49"/>
      <c r="Q11" s="49"/>
      <c r="R11" s="49"/>
      <c r="S11" s="49"/>
      <c r="T11" s="49"/>
      <c r="U11" s="50">
        <v>68</v>
      </c>
      <c r="V11" s="50"/>
      <c r="W11" s="50">
        <v>6</v>
      </c>
      <c r="X11" s="50"/>
      <c r="Y11" s="56"/>
      <c r="Z11" s="51">
        <f>N11+O11+P11+Q11+R11+S11+T11</f>
        <v>78.33</v>
      </c>
      <c r="AA11" s="52">
        <f>U11/2</f>
        <v>34</v>
      </c>
      <c r="AB11" s="53">
        <f>(V11*3)+(W11*5)+(X11*5)+(Y11*20)</f>
        <v>30</v>
      </c>
      <c r="AC11" s="54">
        <f>Z11+AA11+AB11</f>
        <v>142.33000000000001</v>
      </c>
      <c r="AD11" s="37">
        <v>85.01</v>
      </c>
      <c r="AE11" s="38"/>
      <c r="AF11" s="38"/>
      <c r="AG11" s="38"/>
      <c r="AH11" s="39">
        <v>28</v>
      </c>
      <c r="AI11" s="39">
        <v>1</v>
      </c>
      <c r="AJ11" s="39">
        <v>2</v>
      </c>
      <c r="AK11" s="39"/>
      <c r="AL11" s="39"/>
      <c r="AM11" s="40">
        <f>AD11+AE11+AF11+AG11</f>
        <v>85.01</v>
      </c>
      <c r="AN11" s="41">
        <f>AH11/2</f>
        <v>14</v>
      </c>
      <c r="AO11" s="42">
        <f>(AI11*3)+(AJ11*5)+(AK11*5)+(AL11*20)</f>
        <v>13</v>
      </c>
      <c r="AP11" s="43">
        <f>AM11+AN11+AO11</f>
        <v>112.01</v>
      </c>
      <c r="AQ11" s="48">
        <v>111.37</v>
      </c>
      <c r="AR11" s="49"/>
      <c r="AS11" s="49"/>
      <c r="AT11" s="50">
        <v>76</v>
      </c>
      <c r="AU11" s="50"/>
      <c r="AV11" s="50">
        <v>6</v>
      </c>
      <c r="AW11" s="50"/>
      <c r="AX11" s="50"/>
      <c r="AY11" s="51">
        <f>AQ11+AR11+AS11</f>
        <v>111.37</v>
      </c>
      <c r="AZ11" s="52">
        <f>AT11/2</f>
        <v>38</v>
      </c>
      <c r="BA11" s="53">
        <f>(AU11*3)+(AV11*5)+(AW11*5)+(AX11*20)</f>
        <v>30</v>
      </c>
      <c r="BB11" s="54">
        <f>AY11+AZ11+BA11</f>
        <v>179.37</v>
      </c>
      <c r="BC11" s="37"/>
      <c r="BD11" s="38"/>
      <c r="BE11" s="38"/>
      <c r="BF11" s="39"/>
      <c r="BG11" s="39"/>
      <c r="BH11" s="39"/>
      <c r="BI11" s="39"/>
      <c r="BJ11" s="39"/>
      <c r="BK11" s="40">
        <f t="shared" si="0"/>
        <v>0</v>
      </c>
      <c r="BL11" s="41">
        <f t="shared" si="1"/>
        <v>0</v>
      </c>
      <c r="BM11" s="42">
        <f t="shared" si="2"/>
        <v>0</v>
      </c>
      <c r="BN11" s="43">
        <f t="shared" si="3"/>
        <v>0</v>
      </c>
      <c r="BO11" s="48"/>
      <c r="BP11" s="49"/>
      <c r="BQ11" s="49"/>
      <c r="BR11" s="50"/>
      <c r="BS11" s="50"/>
      <c r="BT11" s="50"/>
      <c r="BU11" s="50"/>
      <c r="BV11" s="50"/>
      <c r="BW11" s="51">
        <f t="shared" si="4"/>
        <v>0</v>
      </c>
      <c r="BX11" s="52">
        <f t="shared" si="5"/>
        <v>0</v>
      </c>
      <c r="BY11" s="53">
        <f t="shared" si="6"/>
        <v>0</v>
      </c>
      <c r="BZ11" s="54">
        <f t="shared" si="7"/>
        <v>0</v>
      </c>
      <c r="CA11" s="37"/>
      <c r="CB11" s="38"/>
      <c r="CC11" s="39"/>
      <c r="CD11" s="39"/>
      <c r="CE11" s="39"/>
      <c r="CF11" s="39"/>
      <c r="CG11" s="39"/>
      <c r="CH11" s="40">
        <f t="shared" si="8"/>
        <v>0</v>
      </c>
      <c r="CI11" s="41">
        <f t="shared" si="9"/>
        <v>0</v>
      </c>
      <c r="CJ11" s="42">
        <f t="shared" si="10"/>
        <v>0</v>
      </c>
      <c r="CK11" s="43">
        <f t="shared" si="11"/>
        <v>0</v>
      </c>
      <c r="CL11" s="48"/>
      <c r="CM11" s="49"/>
      <c r="CN11" s="50"/>
      <c r="CO11" s="50"/>
      <c r="CP11" s="50"/>
      <c r="CQ11" s="50"/>
      <c r="CR11" s="50"/>
      <c r="CS11" s="51">
        <f t="shared" si="12"/>
        <v>0</v>
      </c>
      <c r="CT11" s="52">
        <f t="shared" si="13"/>
        <v>0</v>
      </c>
      <c r="CU11" s="53">
        <f t="shared" si="14"/>
        <v>0</v>
      </c>
      <c r="CV11" s="54">
        <f t="shared" si="15"/>
        <v>0</v>
      </c>
      <c r="CW11" s="37"/>
      <c r="CX11" s="38"/>
      <c r="CY11" s="39"/>
      <c r="CZ11" s="39"/>
      <c r="DA11" s="39"/>
      <c r="DB11" s="39"/>
      <c r="DC11" s="39"/>
      <c r="DD11" s="40">
        <f t="shared" si="16"/>
        <v>0</v>
      </c>
      <c r="DE11" s="41">
        <f t="shared" si="17"/>
        <v>0</v>
      </c>
      <c r="DF11" s="42">
        <f t="shared" si="18"/>
        <v>0</v>
      </c>
      <c r="DG11" s="43">
        <f t="shared" si="19"/>
        <v>0</v>
      </c>
      <c r="DH11" s="48"/>
      <c r="DI11" s="49"/>
      <c r="DJ11" s="50"/>
      <c r="DK11" s="50"/>
      <c r="DL11" s="50"/>
      <c r="DM11" s="50"/>
      <c r="DN11" s="50"/>
      <c r="DO11" s="51">
        <f t="shared" si="20"/>
        <v>0</v>
      </c>
      <c r="DP11" s="52">
        <f t="shared" si="21"/>
        <v>0</v>
      </c>
      <c r="DQ11" s="53">
        <f t="shared" si="22"/>
        <v>0</v>
      </c>
      <c r="DR11" s="54">
        <f t="shared" si="23"/>
        <v>0</v>
      </c>
      <c r="DS11" s="37"/>
      <c r="DT11" s="38"/>
      <c r="DU11" s="39"/>
      <c r="DV11" s="39"/>
      <c r="DW11" s="39"/>
      <c r="DX11" s="39"/>
      <c r="DY11" s="39"/>
      <c r="DZ11" s="40">
        <f t="shared" si="24"/>
        <v>0</v>
      </c>
      <c r="EA11" s="41">
        <f t="shared" si="25"/>
        <v>0</v>
      </c>
      <c r="EB11" s="42">
        <f t="shared" si="26"/>
        <v>0</v>
      </c>
      <c r="EC11" s="43">
        <f t="shared" si="27"/>
        <v>0</v>
      </c>
    </row>
    <row r="12" spans="1:133">
      <c r="A12" s="91">
        <v>8</v>
      </c>
      <c r="B12" s="92" t="s">
        <v>98</v>
      </c>
      <c r="C12" s="93" t="s">
        <v>100</v>
      </c>
      <c r="D12" s="94" t="s">
        <v>101</v>
      </c>
      <c r="E12" s="11"/>
      <c r="F12" s="9"/>
      <c r="G12" s="8"/>
      <c r="H12" s="12"/>
      <c r="I12" s="66" t="s">
        <v>102</v>
      </c>
      <c r="J12" s="31"/>
      <c r="K12" s="32">
        <f>AB12+AO12+BA12+BM12+BY12+CJ12+CU12+DF12+DQ12+EB12</f>
        <v>0</v>
      </c>
      <c r="L12" s="30">
        <f>M12/2</f>
        <v>0</v>
      </c>
      <c r="M12" s="32">
        <f>U12+AH12+AT12+BF12+BR12+CC12+CN12+CY12+DJ12+DU12</f>
        <v>0</v>
      </c>
      <c r="N12" s="48" t="s">
        <v>102</v>
      </c>
      <c r="O12" s="49"/>
      <c r="P12" s="49"/>
      <c r="Q12" s="49"/>
      <c r="R12" s="49"/>
      <c r="S12" s="49"/>
      <c r="T12" s="49"/>
      <c r="U12" s="50"/>
      <c r="V12" s="50"/>
      <c r="W12" s="50"/>
      <c r="X12" s="50"/>
      <c r="Y12" s="56"/>
      <c r="Z12" s="51" t="e">
        <f>N12+O12+P12+Q12+R12+S12+T12</f>
        <v>#VALUE!</v>
      </c>
      <c r="AA12" s="52">
        <f>U12/2</f>
        <v>0</v>
      </c>
      <c r="AB12" s="53">
        <f>(V12*3)+(W12*5)+(X12*5)+(Y12*20)</f>
        <v>0</v>
      </c>
      <c r="AC12" s="54" t="e">
        <f>Z12+AA12+AB12</f>
        <v>#VALUE!</v>
      </c>
      <c r="AD12" s="37"/>
      <c r="AE12" s="38"/>
      <c r="AF12" s="38"/>
      <c r="AG12" s="38"/>
      <c r="AH12" s="39"/>
      <c r="AI12" s="39"/>
      <c r="AJ12" s="39"/>
      <c r="AK12" s="39"/>
      <c r="AL12" s="39"/>
      <c r="AM12" s="40">
        <f>AD12+AE12+AF12+AG12</f>
        <v>0</v>
      </c>
      <c r="AN12" s="41">
        <f>AH12/2</f>
        <v>0</v>
      </c>
      <c r="AO12" s="42">
        <f>(AI12*3)+(AJ12*5)+(AK12*5)+(AL12*20)</f>
        <v>0</v>
      </c>
      <c r="AP12" s="43">
        <f>AM12+AN12+AO12</f>
        <v>0</v>
      </c>
      <c r="AQ12" s="48">
        <v>99999</v>
      </c>
      <c r="AR12" s="49"/>
      <c r="AS12" s="49"/>
      <c r="AT12" s="50"/>
      <c r="AU12" s="50"/>
      <c r="AV12" s="50"/>
      <c r="AW12" s="50"/>
      <c r="AX12" s="50"/>
      <c r="AY12" s="51">
        <f>AQ12+AR12+AS12</f>
        <v>99999</v>
      </c>
      <c r="AZ12" s="52">
        <f>AT12/2</f>
        <v>0</v>
      </c>
      <c r="BA12" s="53">
        <f>(AU12*3)+(AV12*5)+(AW12*5)+(AX12*20)</f>
        <v>0</v>
      </c>
      <c r="BB12" s="54">
        <f>AY12+AZ12+BA12</f>
        <v>99999</v>
      </c>
      <c r="BC12" s="37"/>
      <c r="BD12" s="38"/>
      <c r="BE12" s="38"/>
      <c r="BF12" s="39"/>
      <c r="BG12" s="39"/>
      <c r="BH12" s="39"/>
      <c r="BI12" s="39"/>
      <c r="BJ12" s="39"/>
      <c r="BK12" s="40">
        <f t="shared" si="0"/>
        <v>0</v>
      </c>
      <c r="BL12" s="41">
        <f t="shared" si="1"/>
        <v>0</v>
      </c>
      <c r="BM12" s="42">
        <f t="shared" si="2"/>
        <v>0</v>
      </c>
      <c r="BN12" s="43">
        <f t="shared" si="3"/>
        <v>0</v>
      </c>
      <c r="BO12" s="48"/>
      <c r="BP12" s="49"/>
      <c r="BQ12" s="49"/>
      <c r="BR12" s="50"/>
      <c r="BS12" s="50"/>
      <c r="BT12" s="50"/>
      <c r="BU12" s="50"/>
      <c r="BV12" s="50"/>
      <c r="BW12" s="51">
        <f t="shared" si="4"/>
        <v>0</v>
      </c>
      <c r="BX12" s="52">
        <f t="shared" si="5"/>
        <v>0</v>
      </c>
      <c r="BY12" s="53">
        <f t="shared" si="6"/>
        <v>0</v>
      </c>
      <c r="BZ12" s="54">
        <f t="shared" si="7"/>
        <v>0</v>
      </c>
      <c r="CA12" s="37"/>
      <c r="CB12" s="38"/>
      <c r="CC12" s="39"/>
      <c r="CD12" s="39"/>
      <c r="CE12" s="39"/>
      <c r="CF12" s="39"/>
      <c r="CG12" s="39"/>
      <c r="CH12" s="40">
        <f t="shared" si="8"/>
        <v>0</v>
      </c>
      <c r="CI12" s="41">
        <f t="shared" si="9"/>
        <v>0</v>
      </c>
      <c r="CJ12" s="42">
        <f t="shared" si="10"/>
        <v>0</v>
      </c>
      <c r="CK12" s="43">
        <f t="shared" si="11"/>
        <v>0</v>
      </c>
      <c r="CL12" s="48"/>
      <c r="CM12" s="49"/>
      <c r="CN12" s="50"/>
      <c r="CO12" s="50"/>
      <c r="CP12" s="50"/>
      <c r="CQ12" s="50"/>
      <c r="CR12" s="50"/>
      <c r="CS12" s="51">
        <f t="shared" si="12"/>
        <v>0</v>
      </c>
      <c r="CT12" s="52">
        <f t="shared" si="13"/>
        <v>0</v>
      </c>
      <c r="CU12" s="53">
        <f t="shared" si="14"/>
        <v>0</v>
      </c>
      <c r="CV12" s="54">
        <f t="shared" si="15"/>
        <v>0</v>
      </c>
      <c r="CW12" s="37"/>
      <c r="CX12" s="38"/>
      <c r="CY12" s="39"/>
      <c r="CZ12" s="39"/>
      <c r="DA12" s="39"/>
      <c r="DB12" s="39"/>
      <c r="DC12" s="39"/>
      <c r="DD12" s="40">
        <f t="shared" si="16"/>
        <v>0</v>
      </c>
      <c r="DE12" s="41">
        <f t="shared" si="17"/>
        <v>0</v>
      </c>
      <c r="DF12" s="42">
        <f t="shared" si="18"/>
        <v>0</v>
      </c>
      <c r="DG12" s="43">
        <f t="shared" si="19"/>
        <v>0</v>
      </c>
      <c r="DH12" s="48"/>
      <c r="DI12" s="49"/>
      <c r="DJ12" s="50"/>
      <c r="DK12" s="50"/>
      <c r="DL12" s="50"/>
      <c r="DM12" s="50"/>
      <c r="DN12" s="50"/>
      <c r="DO12" s="51">
        <f t="shared" si="20"/>
        <v>0</v>
      </c>
      <c r="DP12" s="52">
        <f t="shared" si="21"/>
        <v>0</v>
      </c>
      <c r="DQ12" s="53">
        <f t="shared" si="22"/>
        <v>0</v>
      </c>
      <c r="DR12" s="54">
        <f t="shared" si="23"/>
        <v>0</v>
      </c>
      <c r="DS12" s="37"/>
      <c r="DT12" s="38"/>
      <c r="DU12" s="39"/>
      <c r="DV12" s="39"/>
      <c r="DW12" s="39"/>
      <c r="DX12" s="39"/>
      <c r="DY12" s="39"/>
      <c r="DZ12" s="40">
        <f t="shared" si="24"/>
        <v>0</v>
      </c>
      <c r="EA12" s="41">
        <f t="shared" si="25"/>
        <v>0</v>
      </c>
      <c r="EB12" s="42">
        <f t="shared" si="26"/>
        <v>0</v>
      </c>
      <c r="EC12" s="43">
        <f t="shared" si="27"/>
        <v>0</v>
      </c>
    </row>
    <row r="13" spans="1:133">
      <c r="A13" s="70">
        <v>1</v>
      </c>
      <c r="B13" s="71" t="s">
        <v>93</v>
      </c>
      <c r="C13" s="72" t="s">
        <v>106</v>
      </c>
      <c r="D13" s="73" t="s">
        <v>103</v>
      </c>
      <c r="E13" s="11"/>
      <c r="F13" s="9"/>
      <c r="G13" s="8"/>
      <c r="H13" s="12"/>
      <c r="I13" s="67">
        <f>J13+K13+L13</f>
        <v>302.12</v>
      </c>
      <c r="J13" s="31">
        <f>Z13+AM13+AY13+BK13+BW13+CH13+CS13+DD13+DO13+DZ13</f>
        <v>258.62</v>
      </c>
      <c r="K13" s="32">
        <f>AB13+AO13+BA13+BM13+BY13+CJ13+CU13+DF13+DQ13+EB13</f>
        <v>15</v>
      </c>
      <c r="L13" s="30">
        <f>M13/2</f>
        <v>28.5</v>
      </c>
      <c r="M13" s="32">
        <f>U13+AH13+AT13+BF13+BR13+CC13+CN13+CY13+DJ13+DU13</f>
        <v>57</v>
      </c>
      <c r="N13" s="48">
        <v>89.57</v>
      </c>
      <c r="O13" s="49"/>
      <c r="P13" s="49"/>
      <c r="Q13" s="49"/>
      <c r="R13" s="49"/>
      <c r="S13" s="49"/>
      <c r="T13" s="49"/>
      <c r="U13" s="50">
        <v>6</v>
      </c>
      <c r="V13" s="50"/>
      <c r="W13" s="50"/>
      <c r="X13" s="50"/>
      <c r="Y13" s="56"/>
      <c r="Z13" s="51">
        <f>N13+O13+P13+Q13+R13+S13+T13</f>
        <v>89.57</v>
      </c>
      <c r="AA13" s="52">
        <f>U13/2</f>
        <v>3</v>
      </c>
      <c r="AB13" s="53">
        <f>(V13*3)+(W13*5)+(X13*5)+(Y13*20)</f>
        <v>0</v>
      </c>
      <c r="AC13" s="54">
        <f>Z13+AA13+AB13</f>
        <v>92.57</v>
      </c>
      <c r="AD13" s="37">
        <v>58.28</v>
      </c>
      <c r="AE13" s="38"/>
      <c r="AF13" s="38"/>
      <c r="AG13" s="38"/>
      <c r="AH13" s="39">
        <v>29</v>
      </c>
      <c r="AI13" s="39"/>
      <c r="AJ13" s="39">
        <v>1</v>
      </c>
      <c r="AK13" s="39">
        <v>2</v>
      </c>
      <c r="AL13" s="39"/>
      <c r="AM13" s="40">
        <f>AD13+AE13+AF13+AG13</f>
        <v>58.28</v>
      </c>
      <c r="AN13" s="41">
        <f>AH13/2</f>
        <v>14.5</v>
      </c>
      <c r="AO13" s="42">
        <f>(AI13*3)+(AJ13*5)+(AK13*5)+(AL13*20)</f>
        <v>15</v>
      </c>
      <c r="AP13" s="43">
        <f>AM13+AN13+AO13</f>
        <v>87.78</v>
      </c>
      <c r="AQ13" s="48">
        <v>110.77</v>
      </c>
      <c r="AR13" s="49"/>
      <c r="AS13" s="49"/>
      <c r="AT13" s="50">
        <v>22</v>
      </c>
      <c r="AU13" s="50"/>
      <c r="AV13" s="50"/>
      <c r="AW13" s="50"/>
      <c r="AX13" s="50"/>
      <c r="AY13" s="51">
        <f>AQ13+AR13+AS13</f>
        <v>110.77</v>
      </c>
      <c r="AZ13" s="52">
        <f>AT13/2</f>
        <v>11</v>
      </c>
      <c r="BA13" s="53">
        <f>(AU13*3)+(AV13*5)+(AW13*5)+(AX13*20)</f>
        <v>0</v>
      </c>
      <c r="BB13" s="54">
        <f>AY13+AZ13+BA13</f>
        <v>121.77</v>
      </c>
      <c r="BC13" s="37"/>
      <c r="BD13" s="38"/>
      <c r="BE13" s="38"/>
      <c r="BF13" s="39"/>
      <c r="BG13" s="39"/>
      <c r="BH13" s="39"/>
      <c r="BI13" s="39"/>
      <c r="BJ13" s="39"/>
      <c r="BK13" s="40">
        <f t="shared" si="0"/>
        <v>0</v>
      </c>
      <c r="BL13" s="41">
        <f t="shared" si="1"/>
        <v>0</v>
      </c>
      <c r="BM13" s="42">
        <f t="shared" si="2"/>
        <v>0</v>
      </c>
      <c r="BN13" s="43">
        <f t="shared" si="3"/>
        <v>0</v>
      </c>
      <c r="BO13" s="48"/>
      <c r="BP13" s="49"/>
      <c r="BQ13" s="49"/>
      <c r="BR13" s="50"/>
      <c r="BS13" s="50"/>
      <c r="BT13" s="50"/>
      <c r="BU13" s="50"/>
      <c r="BV13" s="50"/>
      <c r="BW13" s="51">
        <f t="shared" si="4"/>
        <v>0</v>
      </c>
      <c r="BX13" s="52">
        <f t="shared" si="5"/>
        <v>0</v>
      </c>
      <c r="BY13" s="53">
        <f t="shared" si="6"/>
        <v>0</v>
      </c>
      <c r="BZ13" s="54">
        <f t="shared" si="7"/>
        <v>0</v>
      </c>
      <c r="CA13" s="37"/>
      <c r="CB13" s="38"/>
      <c r="CC13" s="39"/>
      <c r="CD13" s="39"/>
      <c r="CE13" s="39"/>
      <c r="CF13" s="39"/>
      <c r="CG13" s="39"/>
      <c r="CH13" s="40">
        <f t="shared" si="8"/>
        <v>0</v>
      </c>
      <c r="CI13" s="41">
        <f t="shared" si="9"/>
        <v>0</v>
      </c>
      <c r="CJ13" s="42">
        <f t="shared" si="10"/>
        <v>0</v>
      </c>
      <c r="CK13" s="43">
        <f t="shared" si="11"/>
        <v>0</v>
      </c>
      <c r="CL13" s="48"/>
      <c r="CM13" s="49"/>
      <c r="CN13" s="50"/>
      <c r="CO13" s="50"/>
      <c r="CP13" s="50"/>
      <c r="CQ13" s="50"/>
      <c r="CR13" s="50"/>
      <c r="CS13" s="51">
        <f t="shared" si="12"/>
        <v>0</v>
      </c>
      <c r="CT13" s="52">
        <f t="shared" si="13"/>
        <v>0</v>
      </c>
      <c r="CU13" s="53">
        <f t="shared" si="14"/>
        <v>0</v>
      </c>
      <c r="CV13" s="54">
        <f t="shared" si="15"/>
        <v>0</v>
      </c>
      <c r="CW13" s="37"/>
      <c r="CX13" s="38"/>
      <c r="CY13" s="39"/>
      <c r="CZ13" s="39"/>
      <c r="DA13" s="39"/>
      <c r="DB13" s="39"/>
      <c r="DC13" s="39"/>
      <c r="DD13" s="40">
        <f t="shared" si="16"/>
        <v>0</v>
      </c>
      <c r="DE13" s="41">
        <f t="shared" si="17"/>
        <v>0</v>
      </c>
      <c r="DF13" s="42">
        <f t="shared" si="18"/>
        <v>0</v>
      </c>
      <c r="DG13" s="43">
        <f t="shared" si="19"/>
        <v>0</v>
      </c>
      <c r="DH13" s="48"/>
      <c r="DI13" s="49"/>
      <c r="DJ13" s="50"/>
      <c r="DK13" s="50"/>
      <c r="DL13" s="50"/>
      <c r="DM13" s="50"/>
      <c r="DN13" s="50"/>
      <c r="DO13" s="51">
        <f t="shared" si="20"/>
        <v>0</v>
      </c>
      <c r="DP13" s="52">
        <f t="shared" si="21"/>
        <v>0</v>
      </c>
      <c r="DQ13" s="53">
        <f t="shared" si="22"/>
        <v>0</v>
      </c>
      <c r="DR13" s="54">
        <f t="shared" si="23"/>
        <v>0</v>
      </c>
      <c r="DS13" s="37"/>
      <c r="DT13" s="38"/>
      <c r="DU13" s="39"/>
      <c r="DV13" s="39"/>
      <c r="DW13" s="39"/>
      <c r="DX13" s="39"/>
      <c r="DY13" s="39"/>
      <c r="DZ13" s="40">
        <f t="shared" si="24"/>
        <v>0</v>
      </c>
      <c r="EA13" s="41">
        <f t="shared" si="25"/>
        <v>0</v>
      </c>
      <c r="EB13" s="42">
        <f t="shared" si="26"/>
        <v>0</v>
      </c>
      <c r="EC13" s="43">
        <f t="shared" si="27"/>
        <v>0</v>
      </c>
    </row>
    <row r="14" spans="1:133">
      <c r="A14" s="70">
        <v>2</v>
      </c>
      <c r="B14" s="71" t="s">
        <v>88</v>
      </c>
      <c r="C14" s="72" t="s">
        <v>106</v>
      </c>
      <c r="D14" s="73" t="s">
        <v>103</v>
      </c>
      <c r="E14" s="11"/>
      <c r="F14" s="9"/>
      <c r="G14" s="8"/>
      <c r="H14" s="12"/>
      <c r="I14" s="68">
        <f>J14+K14+L14</f>
        <v>454.13</v>
      </c>
      <c r="J14" s="31">
        <f>Z14+AM14+AY14+BK14+BW14+CH14+CS14+DD14+DO14+DZ14</f>
        <v>355.63</v>
      </c>
      <c r="K14" s="32">
        <f>AB14+AO14+BA14+BM14+BY14+CJ14+CU14+DF14+DQ14+EB14</f>
        <v>30</v>
      </c>
      <c r="L14" s="30">
        <f>M14/2</f>
        <v>68.5</v>
      </c>
      <c r="M14" s="32">
        <f>U14+AH14+AT14+BF14+BR14+CC14+CN14+CY14+DJ14+DU14</f>
        <v>137</v>
      </c>
      <c r="N14" s="48">
        <v>102.62</v>
      </c>
      <c r="O14" s="49"/>
      <c r="P14" s="49"/>
      <c r="Q14" s="49"/>
      <c r="R14" s="49"/>
      <c r="S14" s="49"/>
      <c r="T14" s="49"/>
      <c r="U14" s="50">
        <v>42</v>
      </c>
      <c r="V14" s="50"/>
      <c r="W14" s="50">
        <v>2</v>
      </c>
      <c r="X14" s="50"/>
      <c r="Y14" s="56"/>
      <c r="Z14" s="51">
        <f>N14+O14+P14+Q14+R14+S14+T14</f>
        <v>102.62</v>
      </c>
      <c r="AA14" s="52">
        <f>U14/2</f>
        <v>21</v>
      </c>
      <c r="AB14" s="53">
        <f>(V14*3)+(W14*5)+(X14*5)+(Y14*20)</f>
        <v>10</v>
      </c>
      <c r="AC14" s="54">
        <f>Z14+AA14+AB14</f>
        <v>133.62</v>
      </c>
      <c r="AD14" s="37">
        <v>98.25</v>
      </c>
      <c r="AE14" s="38"/>
      <c r="AF14" s="38"/>
      <c r="AG14" s="38"/>
      <c r="AH14" s="39">
        <v>12</v>
      </c>
      <c r="AI14" s="39"/>
      <c r="AJ14" s="39"/>
      <c r="AK14" s="39"/>
      <c r="AL14" s="39"/>
      <c r="AM14" s="40">
        <f>AD14+AE14+AF14+AG14</f>
        <v>98.25</v>
      </c>
      <c r="AN14" s="41">
        <f>AH14/2</f>
        <v>6</v>
      </c>
      <c r="AO14" s="42">
        <f>(AI14*3)+(AJ14*5)+(AK14*5)+(AL14*20)</f>
        <v>0</v>
      </c>
      <c r="AP14" s="43">
        <f>AM14+AN14+AO14</f>
        <v>104.25</v>
      </c>
      <c r="AQ14" s="48">
        <v>154.76</v>
      </c>
      <c r="AR14" s="49"/>
      <c r="AS14" s="49"/>
      <c r="AT14" s="50">
        <v>83</v>
      </c>
      <c r="AU14" s="50"/>
      <c r="AV14" s="50">
        <v>4</v>
      </c>
      <c r="AW14" s="50"/>
      <c r="AX14" s="50"/>
      <c r="AY14" s="51">
        <f>AQ14+AR14+AS14</f>
        <v>154.76</v>
      </c>
      <c r="AZ14" s="52">
        <f>AT14/2</f>
        <v>41.5</v>
      </c>
      <c r="BA14" s="53">
        <f>(AU14*3)+(AV14*5)+(AW14*5)+(AX14*20)</f>
        <v>20</v>
      </c>
      <c r="BB14" s="54">
        <f>AY14+AZ14+BA14</f>
        <v>216.26</v>
      </c>
      <c r="BC14" s="37"/>
      <c r="BD14" s="38"/>
      <c r="BE14" s="38"/>
      <c r="BF14" s="39"/>
      <c r="BG14" s="39"/>
      <c r="BH14" s="39"/>
      <c r="BI14" s="39"/>
      <c r="BJ14" s="39"/>
      <c r="BK14" s="40">
        <f t="shared" si="0"/>
        <v>0</v>
      </c>
      <c r="BL14" s="41">
        <f t="shared" si="1"/>
        <v>0</v>
      </c>
      <c r="BM14" s="42">
        <f t="shared" si="2"/>
        <v>0</v>
      </c>
      <c r="BN14" s="43">
        <f t="shared" si="3"/>
        <v>0</v>
      </c>
      <c r="BO14" s="48"/>
      <c r="BP14" s="49"/>
      <c r="BQ14" s="49"/>
      <c r="BR14" s="50"/>
      <c r="BS14" s="50"/>
      <c r="BT14" s="50"/>
      <c r="BU14" s="50"/>
      <c r="BV14" s="50"/>
      <c r="BW14" s="51">
        <f t="shared" si="4"/>
        <v>0</v>
      </c>
      <c r="BX14" s="52">
        <f t="shared" si="5"/>
        <v>0</v>
      </c>
      <c r="BY14" s="53">
        <f t="shared" si="6"/>
        <v>0</v>
      </c>
      <c r="BZ14" s="54">
        <f t="shared" si="7"/>
        <v>0</v>
      </c>
      <c r="CA14" s="37"/>
      <c r="CB14" s="38"/>
      <c r="CC14" s="39"/>
      <c r="CD14" s="39"/>
      <c r="CE14" s="39"/>
      <c r="CF14" s="39"/>
      <c r="CG14" s="39"/>
      <c r="CH14" s="40">
        <f t="shared" si="8"/>
        <v>0</v>
      </c>
      <c r="CI14" s="41">
        <f t="shared" si="9"/>
        <v>0</v>
      </c>
      <c r="CJ14" s="42">
        <f t="shared" si="10"/>
        <v>0</v>
      </c>
      <c r="CK14" s="43">
        <f t="shared" si="11"/>
        <v>0</v>
      </c>
      <c r="CL14" s="48"/>
      <c r="CM14" s="49"/>
      <c r="CN14" s="50"/>
      <c r="CO14" s="50"/>
      <c r="CP14" s="50"/>
      <c r="CQ14" s="50"/>
      <c r="CR14" s="50"/>
      <c r="CS14" s="51">
        <f t="shared" si="12"/>
        <v>0</v>
      </c>
      <c r="CT14" s="52">
        <f t="shared" si="13"/>
        <v>0</v>
      </c>
      <c r="CU14" s="53">
        <f t="shared" si="14"/>
        <v>0</v>
      </c>
      <c r="CV14" s="54">
        <f t="shared" si="15"/>
        <v>0</v>
      </c>
      <c r="CW14" s="37"/>
      <c r="CX14" s="38"/>
      <c r="CY14" s="39"/>
      <c r="CZ14" s="39"/>
      <c r="DA14" s="39"/>
      <c r="DB14" s="39"/>
      <c r="DC14" s="39"/>
      <c r="DD14" s="40">
        <f t="shared" si="16"/>
        <v>0</v>
      </c>
      <c r="DE14" s="41">
        <f t="shared" si="17"/>
        <v>0</v>
      </c>
      <c r="DF14" s="42">
        <f t="shared" si="18"/>
        <v>0</v>
      </c>
      <c r="DG14" s="43">
        <f t="shared" si="19"/>
        <v>0</v>
      </c>
      <c r="DH14" s="48"/>
      <c r="DI14" s="49"/>
      <c r="DJ14" s="50"/>
      <c r="DK14" s="50"/>
      <c r="DL14" s="50"/>
      <c r="DM14" s="50"/>
      <c r="DN14" s="50"/>
      <c r="DO14" s="51">
        <f t="shared" si="20"/>
        <v>0</v>
      </c>
      <c r="DP14" s="52">
        <f t="shared" si="21"/>
        <v>0</v>
      </c>
      <c r="DQ14" s="53">
        <f t="shared" si="22"/>
        <v>0</v>
      </c>
      <c r="DR14" s="54">
        <f t="shared" si="23"/>
        <v>0</v>
      </c>
      <c r="DS14" s="37"/>
      <c r="DT14" s="38"/>
      <c r="DU14" s="39"/>
      <c r="DV14" s="39"/>
      <c r="DW14" s="39"/>
      <c r="DX14" s="39"/>
      <c r="DY14" s="39"/>
      <c r="DZ14" s="40">
        <f t="shared" si="24"/>
        <v>0</v>
      </c>
      <c r="EA14" s="41">
        <f t="shared" si="25"/>
        <v>0</v>
      </c>
      <c r="EB14" s="42">
        <f t="shared" si="26"/>
        <v>0</v>
      </c>
      <c r="EC14" s="43">
        <f t="shared" si="27"/>
        <v>0</v>
      </c>
    </row>
    <row r="15" spans="1:133">
      <c r="A15" s="70">
        <v>3</v>
      </c>
      <c r="B15" s="71" t="s">
        <v>86</v>
      </c>
      <c r="C15" s="72" t="s">
        <v>106</v>
      </c>
      <c r="D15" s="73" t="s">
        <v>103</v>
      </c>
      <c r="E15" s="11"/>
      <c r="F15" s="9"/>
      <c r="G15" s="8"/>
      <c r="H15" s="12"/>
      <c r="I15" s="69">
        <f>J15+K15+L15</f>
        <v>457</v>
      </c>
      <c r="J15" s="31">
        <f>Z15+AM15+AY15+BK15+BW15+CH15+CS15+DD15+DO15+DZ15</f>
        <v>399.5</v>
      </c>
      <c r="K15" s="32">
        <f>AB15+AO15+BA15+BM15+BY15+CJ15+CU15+DF15+DQ15+EB15</f>
        <v>15</v>
      </c>
      <c r="L15" s="30">
        <f>M15/2</f>
        <v>42.5</v>
      </c>
      <c r="M15" s="32">
        <f>U15+AH15+AT15+BF15+BR15+CC15+CN15+CY15+DJ15+DU15</f>
        <v>85</v>
      </c>
      <c r="N15" s="48">
        <v>131.19</v>
      </c>
      <c r="O15" s="49"/>
      <c r="P15" s="49"/>
      <c r="Q15" s="49"/>
      <c r="R15" s="49"/>
      <c r="S15" s="49"/>
      <c r="T15" s="49"/>
      <c r="U15" s="50">
        <v>34</v>
      </c>
      <c r="V15" s="50"/>
      <c r="W15" s="50">
        <v>1</v>
      </c>
      <c r="X15" s="50"/>
      <c r="Y15" s="56"/>
      <c r="Z15" s="51">
        <f>N15+O15+P15+Q15+R15+S15+T15</f>
        <v>131.19</v>
      </c>
      <c r="AA15" s="52">
        <f>U15/2</f>
        <v>17</v>
      </c>
      <c r="AB15" s="53">
        <f>(V15*3)+(W15*5)+(X15*5)+(Y15*20)</f>
        <v>5</v>
      </c>
      <c r="AC15" s="54">
        <f>Z15+AA15+AB15</f>
        <v>153.19</v>
      </c>
      <c r="AD15" s="37">
        <v>110.42</v>
      </c>
      <c r="AE15" s="38"/>
      <c r="AF15" s="38"/>
      <c r="AG15" s="38"/>
      <c r="AH15" s="39">
        <v>30</v>
      </c>
      <c r="AI15" s="39"/>
      <c r="AJ15" s="39">
        <v>2</v>
      </c>
      <c r="AK15" s="39"/>
      <c r="AL15" s="39"/>
      <c r="AM15" s="40">
        <f>AD15+AE15+AF15+AG15</f>
        <v>110.42</v>
      </c>
      <c r="AN15" s="41">
        <f>AH15/2</f>
        <v>15</v>
      </c>
      <c r="AO15" s="42">
        <f>(AI15*3)+(AJ15*5)+(AK15*5)+(AL15*20)</f>
        <v>10</v>
      </c>
      <c r="AP15" s="43">
        <f>AM15+AN15+AO15</f>
        <v>135.41999999999999</v>
      </c>
      <c r="AQ15" s="48">
        <v>157.88999999999999</v>
      </c>
      <c r="AR15" s="49"/>
      <c r="AS15" s="49"/>
      <c r="AT15" s="50">
        <v>21</v>
      </c>
      <c r="AU15" s="50"/>
      <c r="AV15" s="50"/>
      <c r="AW15" s="50"/>
      <c r="AX15" s="50"/>
      <c r="AY15" s="51">
        <f>AQ15+AR15+AS15</f>
        <v>157.88999999999999</v>
      </c>
      <c r="AZ15" s="52">
        <f>AT15/2</f>
        <v>10.5</v>
      </c>
      <c r="BA15" s="53">
        <f>(AU15*3)+(AV15*5)+(AW15*5)+(AX15*20)</f>
        <v>0</v>
      </c>
      <c r="BB15" s="54">
        <f>AY15+AZ15+BA15</f>
        <v>168.39</v>
      </c>
      <c r="BC15" s="37"/>
      <c r="BD15" s="38"/>
      <c r="BE15" s="38"/>
      <c r="BF15" s="39"/>
      <c r="BG15" s="39"/>
      <c r="BH15" s="39"/>
      <c r="BI15" s="39"/>
      <c r="BJ15" s="39"/>
      <c r="BK15" s="40">
        <f t="shared" si="0"/>
        <v>0</v>
      </c>
      <c r="BL15" s="41">
        <f t="shared" si="1"/>
        <v>0</v>
      </c>
      <c r="BM15" s="42">
        <f t="shared" si="2"/>
        <v>0</v>
      </c>
      <c r="BN15" s="43">
        <f t="shared" si="3"/>
        <v>0</v>
      </c>
      <c r="BO15" s="48"/>
      <c r="BP15" s="49"/>
      <c r="BQ15" s="49"/>
      <c r="BR15" s="50"/>
      <c r="BS15" s="50"/>
      <c r="BT15" s="50"/>
      <c r="BU15" s="50"/>
      <c r="BV15" s="50"/>
      <c r="BW15" s="51">
        <f t="shared" si="4"/>
        <v>0</v>
      </c>
      <c r="BX15" s="52">
        <f t="shared" si="5"/>
        <v>0</v>
      </c>
      <c r="BY15" s="53">
        <f t="shared" si="6"/>
        <v>0</v>
      </c>
      <c r="BZ15" s="54">
        <f t="shared" si="7"/>
        <v>0</v>
      </c>
      <c r="CA15" s="37"/>
      <c r="CB15" s="38"/>
      <c r="CC15" s="39"/>
      <c r="CD15" s="39"/>
      <c r="CE15" s="39"/>
      <c r="CF15" s="39"/>
      <c r="CG15" s="39"/>
      <c r="CH15" s="40">
        <f t="shared" si="8"/>
        <v>0</v>
      </c>
      <c r="CI15" s="41">
        <f t="shared" si="9"/>
        <v>0</v>
      </c>
      <c r="CJ15" s="42">
        <f t="shared" si="10"/>
        <v>0</v>
      </c>
      <c r="CK15" s="43">
        <f t="shared" si="11"/>
        <v>0</v>
      </c>
      <c r="CL15" s="48"/>
      <c r="CM15" s="49"/>
      <c r="CN15" s="50"/>
      <c r="CO15" s="50"/>
      <c r="CP15" s="50"/>
      <c r="CQ15" s="50"/>
      <c r="CR15" s="50"/>
      <c r="CS15" s="51">
        <f t="shared" si="12"/>
        <v>0</v>
      </c>
      <c r="CT15" s="52">
        <f t="shared" si="13"/>
        <v>0</v>
      </c>
      <c r="CU15" s="53">
        <f t="shared" si="14"/>
        <v>0</v>
      </c>
      <c r="CV15" s="54">
        <f t="shared" si="15"/>
        <v>0</v>
      </c>
      <c r="CW15" s="37"/>
      <c r="CX15" s="38"/>
      <c r="CY15" s="39"/>
      <c r="CZ15" s="39"/>
      <c r="DA15" s="39"/>
      <c r="DB15" s="39"/>
      <c r="DC15" s="39"/>
      <c r="DD15" s="40">
        <f t="shared" si="16"/>
        <v>0</v>
      </c>
      <c r="DE15" s="41">
        <f t="shared" si="17"/>
        <v>0</v>
      </c>
      <c r="DF15" s="42">
        <f t="shared" si="18"/>
        <v>0</v>
      </c>
      <c r="DG15" s="43">
        <f t="shared" si="19"/>
        <v>0</v>
      </c>
      <c r="DH15" s="48"/>
      <c r="DI15" s="49"/>
      <c r="DJ15" s="50"/>
      <c r="DK15" s="50"/>
      <c r="DL15" s="50"/>
      <c r="DM15" s="50"/>
      <c r="DN15" s="50"/>
      <c r="DO15" s="51">
        <f t="shared" si="20"/>
        <v>0</v>
      </c>
      <c r="DP15" s="52">
        <f t="shared" si="21"/>
        <v>0</v>
      </c>
      <c r="DQ15" s="53">
        <f t="shared" si="22"/>
        <v>0</v>
      </c>
      <c r="DR15" s="54">
        <f t="shared" si="23"/>
        <v>0</v>
      </c>
      <c r="DS15" s="37"/>
      <c r="DT15" s="38"/>
      <c r="DU15" s="39"/>
      <c r="DV15" s="39"/>
      <c r="DW15" s="39"/>
      <c r="DX15" s="39"/>
      <c r="DY15" s="39"/>
      <c r="DZ15" s="40">
        <f t="shared" si="24"/>
        <v>0</v>
      </c>
      <c r="EA15" s="41">
        <f t="shared" si="25"/>
        <v>0</v>
      </c>
      <c r="EB15" s="42">
        <f t="shared" si="26"/>
        <v>0</v>
      </c>
      <c r="EC15" s="43">
        <f t="shared" si="27"/>
        <v>0</v>
      </c>
    </row>
    <row r="16" spans="1:133">
      <c r="A16" s="83">
        <v>1</v>
      </c>
      <c r="B16" s="84" t="s">
        <v>85</v>
      </c>
      <c r="C16" s="85" t="s">
        <v>106</v>
      </c>
      <c r="D16" s="86" t="s">
        <v>101</v>
      </c>
      <c r="E16" s="11" t="str">
        <f>IF(AND(OR($E$2="Y",$F$2="Y"),G16&lt;5,H16&lt;5),IF(AND(G16=G15,H16=H15),E15+1,1),"")</f>
        <v/>
      </c>
      <c r="F16" s="9" t="e">
        <f>IF(AND($F$2="Y",H16&gt;0,OR(AND(E16=1,#REF!=10),AND(E16=2,#REF!=20),AND(E16=3,#REF!=30),AND(E16=4,#REF!=40),AND(E16=5,#REF!=50),AND(E16=6,#REF!=60),AND(E16=7,E36=70),AND(E16=8,E45=80),AND(E16=9,E54=90),AND(E16=10,E63=100))),VLOOKUP(H16-1,SortLookup!$A$13:$B$16,2,FALSE),"")</f>
        <v>#REF!</v>
      </c>
      <c r="G16" s="8" t="str">
        <f>IF(ISNA(VLOOKUP(C16,SortLookup!$A$1:$B$5,2,FALSE))," ",VLOOKUP(C16,SortLookup!$A$1:$B$5,2,FALSE))</f>
        <v xml:space="preserve"> </v>
      </c>
      <c r="H16" s="12" t="str">
        <f>IF(ISNA(VLOOKUP(D16,SortLookup!$A$7:$B$11,2,FALSE))," ",VLOOKUP(D16,SortLookup!$A$7:$B$11,2,FALSE))</f>
        <v xml:space="preserve"> </v>
      </c>
      <c r="I16" s="30">
        <f>J16+K16+L16</f>
        <v>297.79000000000002</v>
      </c>
      <c r="J16" s="31">
        <f>Z16+AM16+AY16+BK16+BW16+CH16+CS16+DD16+DO16+DZ16</f>
        <v>287.79000000000002</v>
      </c>
      <c r="K16" s="32">
        <f>AB16+AO16+BA16+BM16+BY16+CJ16+CU16+DF16+DQ16+EB16</f>
        <v>0</v>
      </c>
      <c r="L16" s="30">
        <f>M16/2</f>
        <v>10</v>
      </c>
      <c r="M16" s="32">
        <f>U16+AH16+AT16+BF16+BR16+CC16+CN16+CY16+DJ16+DU16</f>
        <v>20</v>
      </c>
      <c r="N16" s="48">
        <v>81.73</v>
      </c>
      <c r="O16" s="49"/>
      <c r="P16" s="49"/>
      <c r="Q16" s="49"/>
      <c r="R16" s="49"/>
      <c r="S16" s="49"/>
      <c r="T16" s="49"/>
      <c r="U16" s="50">
        <v>6</v>
      </c>
      <c r="V16" s="50"/>
      <c r="W16" s="50"/>
      <c r="X16" s="50"/>
      <c r="Y16" s="56"/>
      <c r="Z16" s="51">
        <f>N16+O16+P16+Q16+R16+S16+T16</f>
        <v>81.73</v>
      </c>
      <c r="AA16" s="52">
        <f>U16/2</f>
        <v>3</v>
      </c>
      <c r="AB16" s="53">
        <f>(V16*3)+(W16*5)+(X16*5)+(Y16*20)</f>
        <v>0</v>
      </c>
      <c r="AC16" s="54">
        <f>Z16+AA16+AB16</f>
        <v>84.73</v>
      </c>
      <c r="AD16" s="37">
        <v>81.98</v>
      </c>
      <c r="AE16" s="38"/>
      <c r="AF16" s="38"/>
      <c r="AG16" s="38"/>
      <c r="AH16" s="39">
        <v>4</v>
      </c>
      <c r="AI16" s="39"/>
      <c r="AJ16" s="39"/>
      <c r="AK16" s="39"/>
      <c r="AL16" s="39"/>
      <c r="AM16" s="40">
        <f>AD16+AE16+AF16+AG16</f>
        <v>81.98</v>
      </c>
      <c r="AN16" s="41">
        <f>AH16/2</f>
        <v>2</v>
      </c>
      <c r="AO16" s="42">
        <f>(AI16*3)+(AJ16*5)+(AK16*5)+(AL16*20)</f>
        <v>0</v>
      </c>
      <c r="AP16" s="43">
        <f>AM16+AN16+AO16</f>
        <v>83.98</v>
      </c>
      <c r="AQ16" s="48">
        <v>124.08</v>
      </c>
      <c r="AR16" s="49"/>
      <c r="AS16" s="49"/>
      <c r="AT16" s="50">
        <v>10</v>
      </c>
      <c r="AU16" s="50"/>
      <c r="AV16" s="50"/>
      <c r="AW16" s="50"/>
      <c r="AX16" s="50"/>
      <c r="AY16" s="51">
        <f>AQ16+AR16+AS16</f>
        <v>124.08</v>
      </c>
      <c r="AZ16" s="52">
        <f>AT16/2</f>
        <v>5</v>
      </c>
      <c r="BA16" s="53">
        <f>(AU16*3)+(AV16*5)+(AW16*5)+(AX16*20)</f>
        <v>0</v>
      </c>
      <c r="BB16" s="54">
        <f>AY16+AZ16+BA16</f>
        <v>129.08000000000001</v>
      </c>
      <c r="BC16" s="37"/>
      <c r="BD16" s="38"/>
      <c r="BE16" s="38"/>
      <c r="BF16" s="39"/>
      <c r="BG16" s="39"/>
      <c r="BH16" s="39"/>
      <c r="BI16" s="39"/>
      <c r="BJ16" s="39"/>
      <c r="BK16" s="40">
        <f t="shared" si="0"/>
        <v>0</v>
      </c>
      <c r="BL16" s="41">
        <f t="shared" si="1"/>
        <v>0</v>
      </c>
      <c r="BM16" s="42">
        <f t="shared" si="2"/>
        <v>0</v>
      </c>
      <c r="BN16" s="43">
        <f t="shared" si="3"/>
        <v>0</v>
      </c>
      <c r="BO16" s="48"/>
      <c r="BP16" s="49"/>
      <c r="BQ16" s="49"/>
      <c r="BR16" s="50"/>
      <c r="BS16" s="50"/>
      <c r="BT16" s="50"/>
      <c r="BU16" s="50"/>
      <c r="BV16" s="50"/>
      <c r="BW16" s="51">
        <f t="shared" si="4"/>
        <v>0</v>
      </c>
      <c r="BX16" s="52">
        <f t="shared" si="5"/>
        <v>0</v>
      </c>
      <c r="BY16" s="53">
        <f t="shared" si="6"/>
        <v>0</v>
      </c>
      <c r="BZ16" s="54">
        <f t="shared" si="7"/>
        <v>0</v>
      </c>
      <c r="CA16" s="37"/>
      <c r="CB16" s="38"/>
      <c r="CC16" s="39"/>
      <c r="CD16" s="39"/>
      <c r="CE16" s="39"/>
      <c r="CF16" s="39"/>
      <c r="CG16" s="39"/>
      <c r="CH16" s="40">
        <f t="shared" si="8"/>
        <v>0</v>
      </c>
      <c r="CI16" s="41">
        <f t="shared" si="9"/>
        <v>0</v>
      </c>
      <c r="CJ16" s="42">
        <f t="shared" si="10"/>
        <v>0</v>
      </c>
      <c r="CK16" s="43">
        <f t="shared" si="11"/>
        <v>0</v>
      </c>
      <c r="CL16" s="48"/>
      <c r="CM16" s="49"/>
      <c r="CN16" s="50"/>
      <c r="CO16" s="50"/>
      <c r="CP16" s="50"/>
      <c r="CQ16" s="50"/>
      <c r="CR16" s="50"/>
      <c r="CS16" s="51">
        <f t="shared" si="12"/>
        <v>0</v>
      </c>
      <c r="CT16" s="52">
        <f t="shared" si="13"/>
        <v>0</v>
      </c>
      <c r="CU16" s="53">
        <f t="shared" si="14"/>
        <v>0</v>
      </c>
      <c r="CV16" s="54">
        <f t="shared" si="15"/>
        <v>0</v>
      </c>
      <c r="CW16" s="37"/>
      <c r="CX16" s="38"/>
      <c r="CY16" s="39"/>
      <c r="CZ16" s="39"/>
      <c r="DA16" s="39"/>
      <c r="DB16" s="39"/>
      <c r="DC16" s="39"/>
      <c r="DD16" s="40">
        <f t="shared" si="16"/>
        <v>0</v>
      </c>
      <c r="DE16" s="41">
        <f t="shared" si="17"/>
        <v>0</v>
      </c>
      <c r="DF16" s="42">
        <f t="shared" si="18"/>
        <v>0</v>
      </c>
      <c r="DG16" s="43">
        <f t="shared" si="19"/>
        <v>0</v>
      </c>
      <c r="DH16" s="48"/>
      <c r="DI16" s="49"/>
      <c r="DJ16" s="50"/>
      <c r="DK16" s="50"/>
      <c r="DL16" s="50"/>
      <c r="DM16" s="50"/>
      <c r="DN16" s="50"/>
      <c r="DO16" s="51">
        <f t="shared" si="20"/>
        <v>0</v>
      </c>
      <c r="DP16" s="52">
        <f t="shared" si="21"/>
        <v>0</v>
      </c>
      <c r="DQ16" s="53">
        <f t="shared" si="22"/>
        <v>0</v>
      </c>
      <c r="DR16" s="54">
        <f t="shared" si="23"/>
        <v>0</v>
      </c>
      <c r="DS16" s="37"/>
      <c r="DT16" s="38"/>
      <c r="DU16" s="39"/>
      <c r="DV16" s="39"/>
      <c r="DW16" s="39"/>
      <c r="DX16" s="39"/>
      <c r="DY16" s="39"/>
      <c r="DZ16" s="40">
        <f t="shared" si="24"/>
        <v>0</v>
      </c>
      <c r="EA16" s="41">
        <f t="shared" si="25"/>
        <v>0</v>
      </c>
      <c r="EB16" s="42">
        <f t="shared" si="26"/>
        <v>0</v>
      </c>
      <c r="EC16" s="43">
        <f t="shared" si="27"/>
        <v>0</v>
      </c>
    </row>
    <row r="17" spans="1:133">
      <c r="A17" s="87">
        <v>2</v>
      </c>
      <c r="B17" s="88" t="s">
        <v>89</v>
      </c>
      <c r="C17" s="89" t="s">
        <v>106</v>
      </c>
      <c r="D17" s="90" t="s">
        <v>101</v>
      </c>
      <c r="E17" s="11"/>
      <c r="F17" s="9"/>
      <c r="G17" s="8"/>
      <c r="H17" s="12"/>
      <c r="I17" s="30">
        <f>J17+K17+L17</f>
        <v>423.95</v>
      </c>
      <c r="J17" s="31">
        <f>Z17+AM17+AY17+BK17+BW17+CH17+CS17+DD17+DO17+DZ17</f>
        <v>381.95</v>
      </c>
      <c r="K17" s="32">
        <f>AB17+AO17+BA17+BM17+BY17+CJ17+CU17+DF17+DQ17+EB17</f>
        <v>13</v>
      </c>
      <c r="L17" s="30">
        <f>M17/2</f>
        <v>29</v>
      </c>
      <c r="M17" s="32">
        <f>U17+AH17+AT17+BF17+BR17+CC17+CN17+CY17+DJ17+DU17</f>
        <v>58</v>
      </c>
      <c r="N17" s="48">
        <v>126.9</v>
      </c>
      <c r="O17" s="49"/>
      <c r="P17" s="49"/>
      <c r="Q17" s="49"/>
      <c r="R17" s="49"/>
      <c r="S17" s="49"/>
      <c r="T17" s="49"/>
      <c r="U17" s="50">
        <v>22</v>
      </c>
      <c r="V17" s="50">
        <v>1</v>
      </c>
      <c r="W17" s="50">
        <v>1</v>
      </c>
      <c r="X17" s="50"/>
      <c r="Y17" s="56"/>
      <c r="Z17" s="51">
        <f>N17+O17+P17+Q17+R17+S17+T17</f>
        <v>126.9</v>
      </c>
      <c r="AA17" s="52">
        <f>U17/2</f>
        <v>11</v>
      </c>
      <c r="AB17" s="53">
        <f>(V17*3)+(W17*5)+(X17*5)+(Y17*20)</f>
        <v>8</v>
      </c>
      <c r="AC17" s="54">
        <f>Z17+AA17+AB17</f>
        <v>145.9</v>
      </c>
      <c r="AD17" s="37">
        <v>95.57</v>
      </c>
      <c r="AE17" s="38"/>
      <c r="AF17" s="38"/>
      <c r="AG17" s="38"/>
      <c r="AH17" s="39">
        <v>27</v>
      </c>
      <c r="AI17" s="39"/>
      <c r="AJ17" s="39">
        <v>1</v>
      </c>
      <c r="AK17" s="39"/>
      <c r="AL17" s="39"/>
      <c r="AM17" s="40">
        <f>AD17+AE17+AF17+AG17</f>
        <v>95.57</v>
      </c>
      <c r="AN17" s="41">
        <f>AH17/2</f>
        <v>13.5</v>
      </c>
      <c r="AO17" s="42">
        <f>(AI17*3)+(AJ17*5)+(AK17*5)+(AL17*20)</f>
        <v>5</v>
      </c>
      <c r="AP17" s="43">
        <f>AM17+AN17+AO17</f>
        <v>114.07</v>
      </c>
      <c r="AQ17" s="48">
        <v>159.47999999999999</v>
      </c>
      <c r="AR17" s="49"/>
      <c r="AS17" s="49"/>
      <c r="AT17" s="50">
        <v>9</v>
      </c>
      <c r="AU17" s="50"/>
      <c r="AV17" s="50"/>
      <c r="AW17" s="50"/>
      <c r="AX17" s="50"/>
      <c r="AY17" s="51">
        <f>AQ17+AR17+AS17</f>
        <v>159.47999999999999</v>
      </c>
      <c r="AZ17" s="52">
        <f>AT17/2</f>
        <v>4.5</v>
      </c>
      <c r="BA17" s="53">
        <f>(AU17*3)+(AV17*5)+(AW17*5)+(AX17*20)</f>
        <v>0</v>
      </c>
      <c r="BB17" s="54">
        <f>AY17+AZ17+BA17</f>
        <v>163.98</v>
      </c>
      <c r="BC17" s="37"/>
      <c r="BD17" s="38"/>
      <c r="BE17" s="38"/>
      <c r="BF17" s="39"/>
      <c r="BG17" s="39"/>
      <c r="BH17" s="39"/>
      <c r="BI17" s="39"/>
      <c r="BJ17" s="39"/>
      <c r="BK17" s="40">
        <f t="shared" si="0"/>
        <v>0</v>
      </c>
      <c r="BL17" s="41">
        <f t="shared" si="1"/>
        <v>0</v>
      </c>
      <c r="BM17" s="42">
        <f t="shared" si="2"/>
        <v>0</v>
      </c>
      <c r="BN17" s="43">
        <f t="shared" si="3"/>
        <v>0</v>
      </c>
      <c r="BO17" s="48"/>
      <c r="BP17" s="49"/>
      <c r="BQ17" s="49"/>
      <c r="BR17" s="50"/>
      <c r="BS17" s="50"/>
      <c r="BT17" s="50"/>
      <c r="BU17" s="50"/>
      <c r="BV17" s="50"/>
      <c r="BW17" s="51">
        <f t="shared" si="4"/>
        <v>0</v>
      </c>
      <c r="BX17" s="52">
        <f t="shared" si="5"/>
        <v>0</v>
      </c>
      <c r="BY17" s="53">
        <f t="shared" si="6"/>
        <v>0</v>
      </c>
      <c r="BZ17" s="54">
        <f t="shared" si="7"/>
        <v>0</v>
      </c>
      <c r="CA17" s="37"/>
      <c r="CB17" s="38"/>
      <c r="CC17" s="39"/>
      <c r="CD17" s="39"/>
      <c r="CE17" s="39"/>
      <c r="CF17" s="39"/>
      <c r="CG17" s="39"/>
      <c r="CH17" s="40">
        <f t="shared" si="8"/>
        <v>0</v>
      </c>
      <c r="CI17" s="41">
        <f t="shared" si="9"/>
        <v>0</v>
      </c>
      <c r="CJ17" s="42">
        <f t="shared" si="10"/>
        <v>0</v>
      </c>
      <c r="CK17" s="43">
        <f t="shared" si="11"/>
        <v>0</v>
      </c>
      <c r="CL17" s="48"/>
      <c r="CM17" s="49"/>
      <c r="CN17" s="50"/>
      <c r="CO17" s="50"/>
      <c r="CP17" s="50"/>
      <c r="CQ17" s="50"/>
      <c r="CR17" s="50"/>
      <c r="CS17" s="51">
        <f t="shared" si="12"/>
        <v>0</v>
      </c>
      <c r="CT17" s="52">
        <f t="shared" si="13"/>
        <v>0</v>
      </c>
      <c r="CU17" s="53">
        <f t="shared" si="14"/>
        <v>0</v>
      </c>
      <c r="CV17" s="54">
        <f t="shared" si="15"/>
        <v>0</v>
      </c>
      <c r="CW17" s="37"/>
      <c r="CX17" s="38"/>
      <c r="CY17" s="39"/>
      <c r="CZ17" s="39"/>
      <c r="DA17" s="39"/>
      <c r="DB17" s="39"/>
      <c r="DC17" s="39"/>
      <c r="DD17" s="40">
        <f t="shared" si="16"/>
        <v>0</v>
      </c>
      <c r="DE17" s="41">
        <f t="shared" si="17"/>
        <v>0</v>
      </c>
      <c r="DF17" s="42">
        <f t="shared" si="18"/>
        <v>0</v>
      </c>
      <c r="DG17" s="43">
        <f t="shared" si="19"/>
        <v>0</v>
      </c>
      <c r="DH17" s="48"/>
      <c r="DI17" s="49"/>
      <c r="DJ17" s="50"/>
      <c r="DK17" s="50"/>
      <c r="DL17" s="50"/>
      <c r="DM17" s="50"/>
      <c r="DN17" s="50"/>
      <c r="DO17" s="51">
        <f t="shared" si="20"/>
        <v>0</v>
      </c>
      <c r="DP17" s="52">
        <f t="shared" si="21"/>
        <v>0</v>
      </c>
      <c r="DQ17" s="53">
        <f t="shared" si="22"/>
        <v>0</v>
      </c>
      <c r="DR17" s="54">
        <f t="shared" si="23"/>
        <v>0</v>
      </c>
      <c r="DS17" s="37"/>
      <c r="DT17" s="38"/>
      <c r="DU17" s="39"/>
      <c r="DV17" s="39"/>
      <c r="DW17" s="39"/>
      <c r="DX17" s="39"/>
      <c r="DY17" s="39"/>
      <c r="DZ17" s="40">
        <f t="shared" si="24"/>
        <v>0</v>
      </c>
      <c r="EA17" s="41">
        <f t="shared" si="25"/>
        <v>0</v>
      </c>
      <c r="EB17" s="42">
        <f t="shared" si="26"/>
        <v>0</v>
      </c>
      <c r="EC17" s="43">
        <f t="shared" si="27"/>
        <v>0</v>
      </c>
    </row>
    <row r="18" spans="1:133">
      <c r="A18" s="91">
        <v>3</v>
      </c>
      <c r="B18" s="92" t="s">
        <v>96</v>
      </c>
      <c r="C18" s="93" t="s">
        <v>106</v>
      </c>
      <c r="D18" s="94" t="s">
        <v>101</v>
      </c>
      <c r="E18" s="11"/>
      <c r="F18" s="9"/>
      <c r="G18" s="8"/>
      <c r="H18" s="12"/>
      <c r="I18" s="30">
        <f>J18+K18+L18</f>
        <v>558.54999999999995</v>
      </c>
      <c r="J18" s="31">
        <f>Z18+AM18+AY18+BK18+BW18+CH18+CS18+DD18+DO18+DZ18</f>
        <v>402.05</v>
      </c>
      <c r="K18" s="32">
        <f>AB18+AO18+BA18+BM18+BY18+CJ18+CU18+DF18+DQ18+EB18</f>
        <v>65</v>
      </c>
      <c r="L18" s="30">
        <f>M18/2</f>
        <v>91.5</v>
      </c>
      <c r="M18" s="32">
        <f>U18+AH18+AT18+BF18+BR18+CC18+CN18+CY18+DJ18+DU18</f>
        <v>183</v>
      </c>
      <c r="N18" s="48">
        <v>131.33000000000001</v>
      </c>
      <c r="O18" s="49"/>
      <c r="P18" s="49"/>
      <c r="Q18" s="49"/>
      <c r="R18" s="49"/>
      <c r="S18" s="49"/>
      <c r="T18" s="49"/>
      <c r="U18" s="50">
        <v>66</v>
      </c>
      <c r="V18" s="50"/>
      <c r="W18" s="50">
        <v>5</v>
      </c>
      <c r="X18" s="50"/>
      <c r="Y18" s="56"/>
      <c r="Z18" s="51">
        <f>N18+O18+P18+Q18+R18+S18+T18</f>
        <v>131.33000000000001</v>
      </c>
      <c r="AA18" s="52">
        <f>U18/2</f>
        <v>33</v>
      </c>
      <c r="AB18" s="53">
        <f>(V18*3)+(W18*5)+(X18*5)+(Y18*20)</f>
        <v>25</v>
      </c>
      <c r="AC18" s="54">
        <f>Z18+AA18+AB18</f>
        <v>189.33</v>
      </c>
      <c r="AD18" s="37">
        <v>98.95</v>
      </c>
      <c r="AE18" s="38"/>
      <c r="AF18" s="38"/>
      <c r="AG18" s="38"/>
      <c r="AH18" s="39">
        <v>52</v>
      </c>
      <c r="AI18" s="39"/>
      <c r="AJ18" s="39">
        <v>5</v>
      </c>
      <c r="AK18" s="39"/>
      <c r="AL18" s="39"/>
      <c r="AM18" s="40">
        <f>AD18+AE18+AF18+AG18</f>
        <v>98.95</v>
      </c>
      <c r="AN18" s="41">
        <f>AH18/2</f>
        <v>26</v>
      </c>
      <c r="AO18" s="42">
        <f>(AI18*3)+(AJ18*5)+(AK18*5)+(AL18*20)</f>
        <v>25</v>
      </c>
      <c r="AP18" s="43">
        <f>AM18+AN18+AO18</f>
        <v>149.94999999999999</v>
      </c>
      <c r="AQ18" s="48">
        <v>171.77</v>
      </c>
      <c r="AR18" s="49"/>
      <c r="AS18" s="49"/>
      <c r="AT18" s="50">
        <v>65</v>
      </c>
      <c r="AU18" s="50"/>
      <c r="AV18" s="50">
        <v>3</v>
      </c>
      <c r="AW18" s="50"/>
      <c r="AX18" s="50"/>
      <c r="AY18" s="51">
        <f>AQ18+AR18+AS18</f>
        <v>171.77</v>
      </c>
      <c r="AZ18" s="52">
        <f>AT18/2</f>
        <v>32.5</v>
      </c>
      <c r="BA18" s="53">
        <f>(AU18*3)+(AV18*5)+(AW18*5)+(AX18*20)</f>
        <v>15</v>
      </c>
      <c r="BB18" s="54">
        <f>AY18+AZ18+BA18</f>
        <v>219.27</v>
      </c>
      <c r="BC18" s="37"/>
      <c r="BD18" s="38"/>
      <c r="BE18" s="38"/>
      <c r="BF18" s="39"/>
      <c r="BG18" s="39"/>
      <c r="BH18" s="39"/>
      <c r="BI18" s="39"/>
      <c r="BJ18" s="39"/>
      <c r="BK18" s="40">
        <f t="shared" si="0"/>
        <v>0</v>
      </c>
      <c r="BL18" s="41">
        <f t="shared" si="1"/>
        <v>0</v>
      </c>
      <c r="BM18" s="42">
        <f t="shared" si="2"/>
        <v>0</v>
      </c>
      <c r="BN18" s="43">
        <f t="shared" si="3"/>
        <v>0</v>
      </c>
      <c r="BO18" s="48"/>
      <c r="BP18" s="49"/>
      <c r="BQ18" s="49"/>
      <c r="BR18" s="50"/>
      <c r="BS18" s="50"/>
      <c r="BT18" s="50"/>
      <c r="BU18" s="50"/>
      <c r="BV18" s="50"/>
      <c r="BW18" s="51">
        <f t="shared" si="4"/>
        <v>0</v>
      </c>
      <c r="BX18" s="52">
        <f t="shared" si="5"/>
        <v>0</v>
      </c>
      <c r="BY18" s="53">
        <f t="shared" si="6"/>
        <v>0</v>
      </c>
      <c r="BZ18" s="54">
        <f t="shared" si="7"/>
        <v>0</v>
      </c>
      <c r="CA18" s="37"/>
      <c r="CB18" s="38"/>
      <c r="CC18" s="39"/>
      <c r="CD18" s="39"/>
      <c r="CE18" s="39"/>
      <c r="CF18" s="39"/>
      <c r="CG18" s="39"/>
      <c r="CH18" s="40">
        <f t="shared" si="8"/>
        <v>0</v>
      </c>
      <c r="CI18" s="41">
        <f t="shared" si="9"/>
        <v>0</v>
      </c>
      <c r="CJ18" s="42">
        <f t="shared" si="10"/>
        <v>0</v>
      </c>
      <c r="CK18" s="43">
        <f t="shared" si="11"/>
        <v>0</v>
      </c>
      <c r="CL18" s="48"/>
      <c r="CM18" s="49"/>
      <c r="CN18" s="50"/>
      <c r="CO18" s="50"/>
      <c r="CP18" s="50"/>
      <c r="CQ18" s="50"/>
      <c r="CR18" s="50"/>
      <c r="CS18" s="51">
        <f t="shared" si="12"/>
        <v>0</v>
      </c>
      <c r="CT18" s="52">
        <f t="shared" si="13"/>
        <v>0</v>
      </c>
      <c r="CU18" s="53">
        <f t="shared" si="14"/>
        <v>0</v>
      </c>
      <c r="CV18" s="54">
        <f t="shared" si="15"/>
        <v>0</v>
      </c>
      <c r="CW18" s="37"/>
      <c r="CX18" s="38"/>
      <c r="CY18" s="39"/>
      <c r="CZ18" s="39"/>
      <c r="DA18" s="39"/>
      <c r="DB18" s="39"/>
      <c r="DC18" s="39"/>
      <c r="DD18" s="40">
        <f t="shared" si="16"/>
        <v>0</v>
      </c>
      <c r="DE18" s="41">
        <f t="shared" si="17"/>
        <v>0</v>
      </c>
      <c r="DF18" s="42">
        <f t="shared" si="18"/>
        <v>0</v>
      </c>
      <c r="DG18" s="43">
        <f t="shared" si="19"/>
        <v>0</v>
      </c>
      <c r="DH18" s="48"/>
      <c r="DI18" s="49"/>
      <c r="DJ18" s="50"/>
      <c r="DK18" s="50"/>
      <c r="DL18" s="50"/>
      <c r="DM18" s="50"/>
      <c r="DN18" s="50"/>
      <c r="DO18" s="51">
        <f t="shared" si="20"/>
        <v>0</v>
      </c>
      <c r="DP18" s="52">
        <f t="shared" si="21"/>
        <v>0</v>
      </c>
      <c r="DQ18" s="53">
        <f t="shared" si="22"/>
        <v>0</v>
      </c>
      <c r="DR18" s="54">
        <f t="shared" si="23"/>
        <v>0</v>
      </c>
      <c r="DS18" s="37"/>
      <c r="DT18" s="38"/>
      <c r="DU18" s="39"/>
      <c r="DV18" s="39"/>
      <c r="DW18" s="39"/>
      <c r="DX18" s="39"/>
      <c r="DY18" s="39"/>
      <c r="DZ18" s="40">
        <f t="shared" si="24"/>
        <v>0</v>
      </c>
      <c r="EA18" s="41">
        <f t="shared" si="25"/>
        <v>0</v>
      </c>
      <c r="EB18" s="42">
        <f t="shared" si="26"/>
        <v>0</v>
      </c>
      <c r="EC18" s="43">
        <f t="shared" si="27"/>
        <v>0</v>
      </c>
    </row>
    <row r="19" spans="1:133">
      <c r="A19" s="70">
        <v>1</v>
      </c>
      <c r="B19" s="71" t="s">
        <v>94</v>
      </c>
      <c r="C19" s="72" t="s">
        <v>104</v>
      </c>
      <c r="D19" s="73" t="s">
        <v>101</v>
      </c>
      <c r="E19" s="11"/>
      <c r="F19" s="9"/>
      <c r="G19" s="8"/>
      <c r="H19" s="12"/>
      <c r="I19" s="30">
        <f>J19+K19+L19</f>
        <v>635.67999999999995</v>
      </c>
      <c r="J19" s="31">
        <f>Z19+AM19+AY19+BK19+BW19+CH19+CS19+DD19+DO19+DZ19</f>
        <v>506.18</v>
      </c>
      <c r="K19" s="32">
        <f>AB19+AO19+BA19+BM19+BY19+CJ19+CU19+DF19+DQ19+EB19</f>
        <v>60</v>
      </c>
      <c r="L19" s="30">
        <f>M19/2</f>
        <v>69.5</v>
      </c>
      <c r="M19" s="32">
        <f>U19+AH19+AT19+BF19+BR19+CC19+CN19+CY19+DJ19+DU19</f>
        <v>139</v>
      </c>
      <c r="N19" s="48">
        <v>173.7</v>
      </c>
      <c r="O19" s="49"/>
      <c r="P19" s="49"/>
      <c r="Q19" s="49"/>
      <c r="R19" s="49"/>
      <c r="S19" s="49"/>
      <c r="T19" s="49"/>
      <c r="U19" s="50">
        <v>31</v>
      </c>
      <c r="V19" s="50"/>
      <c r="W19" s="50">
        <v>3</v>
      </c>
      <c r="X19" s="50"/>
      <c r="Y19" s="56"/>
      <c r="Z19" s="51">
        <f>N19+O19+P19+Q19+R19+S19+T19</f>
        <v>173.7</v>
      </c>
      <c r="AA19" s="52">
        <f>U19/2</f>
        <v>15.5</v>
      </c>
      <c r="AB19" s="53">
        <f>(V19*3)+(W19*5)+(X19*5)+(Y19*20)</f>
        <v>15</v>
      </c>
      <c r="AC19" s="54">
        <f>Z19+AA19+AB19</f>
        <v>204.2</v>
      </c>
      <c r="AD19" s="37">
        <v>141.77000000000001</v>
      </c>
      <c r="AE19" s="38"/>
      <c r="AF19" s="38"/>
      <c r="AG19" s="38"/>
      <c r="AH19" s="39">
        <v>40</v>
      </c>
      <c r="AI19" s="39"/>
      <c r="AJ19" s="39">
        <v>3</v>
      </c>
      <c r="AK19" s="39"/>
      <c r="AL19" s="39"/>
      <c r="AM19" s="40">
        <f>AD19+AE19+AF19+AG19</f>
        <v>141.77000000000001</v>
      </c>
      <c r="AN19" s="41">
        <f>AH19/2</f>
        <v>20</v>
      </c>
      <c r="AO19" s="42">
        <f>(AI19*3)+(AJ19*5)+(AK19*5)+(AL19*20)</f>
        <v>15</v>
      </c>
      <c r="AP19" s="43">
        <f>AM19+AN19+AO19</f>
        <v>176.77</v>
      </c>
      <c r="AQ19" s="48">
        <v>190.71</v>
      </c>
      <c r="AR19" s="49"/>
      <c r="AS19" s="49"/>
      <c r="AT19" s="50">
        <v>68</v>
      </c>
      <c r="AU19" s="50"/>
      <c r="AV19" s="50">
        <v>6</v>
      </c>
      <c r="AW19" s="50"/>
      <c r="AX19" s="50"/>
      <c r="AY19" s="51">
        <f>AQ19+AR19+AS19</f>
        <v>190.71</v>
      </c>
      <c r="AZ19" s="52">
        <f>AT19/2</f>
        <v>34</v>
      </c>
      <c r="BA19" s="53">
        <f>(AU19*3)+(AV19*5)+(AW19*5)+(AX19*20)</f>
        <v>30</v>
      </c>
      <c r="BB19" s="54">
        <f>AY19+AZ19+BA19</f>
        <v>254.71</v>
      </c>
      <c r="BC19" s="37"/>
      <c r="BD19" s="38"/>
      <c r="BE19" s="38"/>
      <c r="BF19" s="39"/>
      <c r="BG19" s="39"/>
      <c r="BH19" s="39"/>
      <c r="BI19" s="39"/>
      <c r="BJ19" s="39"/>
      <c r="BK19" s="40">
        <f t="shared" si="0"/>
        <v>0</v>
      </c>
      <c r="BL19" s="41">
        <f t="shared" si="1"/>
        <v>0</v>
      </c>
      <c r="BM19" s="42">
        <f t="shared" si="2"/>
        <v>0</v>
      </c>
      <c r="BN19" s="43">
        <f t="shared" si="3"/>
        <v>0</v>
      </c>
      <c r="BO19" s="48"/>
      <c r="BP19" s="49"/>
      <c r="BQ19" s="49"/>
      <c r="BR19" s="50"/>
      <c r="BS19" s="50"/>
      <c r="BT19" s="50"/>
      <c r="BU19" s="50"/>
      <c r="BV19" s="50"/>
      <c r="BW19" s="51">
        <f t="shared" si="4"/>
        <v>0</v>
      </c>
      <c r="BX19" s="52">
        <f t="shared" si="5"/>
        <v>0</v>
      </c>
      <c r="BY19" s="53">
        <f t="shared" si="6"/>
        <v>0</v>
      </c>
      <c r="BZ19" s="54">
        <f t="shared" si="7"/>
        <v>0</v>
      </c>
      <c r="CA19" s="37"/>
      <c r="CB19" s="38"/>
      <c r="CC19" s="39"/>
      <c r="CD19" s="39"/>
      <c r="CE19" s="39"/>
      <c r="CF19" s="39"/>
      <c r="CG19" s="39"/>
      <c r="CH19" s="40">
        <f t="shared" si="8"/>
        <v>0</v>
      </c>
      <c r="CI19" s="41">
        <f t="shared" si="9"/>
        <v>0</v>
      </c>
      <c r="CJ19" s="42">
        <f t="shared" si="10"/>
        <v>0</v>
      </c>
      <c r="CK19" s="43">
        <f t="shared" si="11"/>
        <v>0</v>
      </c>
      <c r="CL19" s="48"/>
      <c r="CM19" s="49"/>
      <c r="CN19" s="50"/>
      <c r="CO19" s="50"/>
      <c r="CP19" s="50"/>
      <c r="CQ19" s="50"/>
      <c r="CR19" s="50"/>
      <c r="CS19" s="51">
        <f t="shared" si="12"/>
        <v>0</v>
      </c>
      <c r="CT19" s="52">
        <f t="shared" si="13"/>
        <v>0</v>
      </c>
      <c r="CU19" s="53">
        <f t="shared" si="14"/>
        <v>0</v>
      </c>
      <c r="CV19" s="54">
        <f t="shared" si="15"/>
        <v>0</v>
      </c>
      <c r="CW19" s="37"/>
      <c r="CX19" s="38"/>
      <c r="CY19" s="39"/>
      <c r="CZ19" s="39"/>
      <c r="DA19" s="39"/>
      <c r="DB19" s="39"/>
      <c r="DC19" s="39"/>
      <c r="DD19" s="40">
        <f t="shared" si="16"/>
        <v>0</v>
      </c>
      <c r="DE19" s="41">
        <f t="shared" si="17"/>
        <v>0</v>
      </c>
      <c r="DF19" s="42">
        <f t="shared" si="18"/>
        <v>0</v>
      </c>
      <c r="DG19" s="43">
        <f t="shared" si="19"/>
        <v>0</v>
      </c>
      <c r="DH19" s="48"/>
      <c r="DI19" s="49"/>
      <c r="DJ19" s="50"/>
      <c r="DK19" s="50"/>
      <c r="DL19" s="50"/>
      <c r="DM19" s="50"/>
      <c r="DN19" s="50"/>
      <c r="DO19" s="51">
        <f t="shared" si="20"/>
        <v>0</v>
      </c>
      <c r="DP19" s="52">
        <f t="shared" si="21"/>
        <v>0</v>
      </c>
      <c r="DQ19" s="53">
        <f t="shared" si="22"/>
        <v>0</v>
      </c>
      <c r="DR19" s="54">
        <f t="shared" si="23"/>
        <v>0</v>
      </c>
      <c r="DS19" s="37"/>
      <c r="DT19" s="38"/>
      <c r="DU19" s="39"/>
      <c r="DV19" s="39"/>
      <c r="DW19" s="39"/>
      <c r="DX19" s="39"/>
      <c r="DY19" s="39"/>
      <c r="DZ19" s="40">
        <f t="shared" si="24"/>
        <v>0</v>
      </c>
      <c r="EA19" s="41">
        <f t="shared" si="25"/>
        <v>0</v>
      </c>
      <c r="EB19" s="42">
        <f t="shared" si="26"/>
        <v>0</v>
      </c>
      <c r="EC19" s="43">
        <f t="shared" si="27"/>
        <v>0</v>
      </c>
    </row>
    <row r="20" spans="1:133">
      <c r="B20" s="64"/>
    </row>
  </sheetData>
  <sortState ref="A3:BD19">
    <sortCondition ref="C3:C19"/>
    <sortCondition ref="D3:D19"/>
    <sortCondition ref="I3:I19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headerFooter alignWithMargins="0"/>
    </customSheetView>
  </customSheetViews>
  <mergeCells count="13">
    <mergeCell ref="DH1:DR1"/>
    <mergeCell ref="DS1:EC1"/>
    <mergeCell ref="A1:D1"/>
    <mergeCell ref="CA1:CK1"/>
    <mergeCell ref="CL1:CV1"/>
    <mergeCell ref="I1:M1"/>
    <mergeCell ref="AQ1:BB1"/>
    <mergeCell ref="N1:AC1"/>
    <mergeCell ref="BC1:BN1"/>
    <mergeCell ref="CW1:DG1"/>
    <mergeCell ref="AD1:AP1"/>
    <mergeCell ref="G1:H1"/>
    <mergeCell ref="BO1:BZ1"/>
  </mergeCells>
  <phoneticPr fontId="1" type="noConversion"/>
  <printOptions gridLines="1"/>
  <pageMargins left="0.25" right="0.25" top="0.5" bottom="0.25" header="0.25" footer="0"/>
  <pageSetup orientation="portrait" horizontalDpi="4294967292" verticalDpi="4294967292"/>
  <headerFooter alignWithMargins="0">
    <oddHeader>Page &amp;P&amp;RIDPA Match Scoring Spreadsheet (X-Large)</oddHeader>
  </headerFooter>
  <colBreaks count="4" manualBreakCount="4">
    <brk id="13" max="51" man="1"/>
    <brk id="29" max="51" man="1"/>
    <brk id="78" max="51" man="1"/>
    <brk id="100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baseColWidth="10" defaultColWidth="8.83203125" defaultRowHeight="12" x14ac:dyDescent="0"/>
  <cols>
    <col min="1" max="1" width="4.83203125" bestFit="1" customWidth="1"/>
    <col min="2" max="2" width="4.5" bestFit="1" customWidth="1"/>
    <col min="3" max="3" width="113.1640625" bestFit="1" customWidth="1"/>
  </cols>
  <sheetData>
    <row r="1" spans="1:3">
      <c r="A1" s="3" t="s">
        <v>80</v>
      </c>
      <c r="B1" s="6">
        <v>0</v>
      </c>
      <c r="C1" s="4" t="s">
        <v>9</v>
      </c>
    </row>
    <row r="2" spans="1:3">
      <c r="A2" s="3" t="s">
        <v>81</v>
      </c>
      <c r="B2" s="6">
        <v>1</v>
      </c>
      <c r="C2" s="5" t="s">
        <v>11</v>
      </c>
    </row>
    <row r="3" spans="1:3">
      <c r="A3" s="3" t="s">
        <v>0</v>
      </c>
      <c r="B3" s="6">
        <v>2</v>
      </c>
      <c r="C3" s="5" t="s">
        <v>12</v>
      </c>
    </row>
    <row r="4" spans="1:3">
      <c r="A4" s="3" t="s">
        <v>64</v>
      </c>
      <c r="B4" s="6">
        <v>3</v>
      </c>
      <c r="C4" s="5" t="s">
        <v>7</v>
      </c>
    </row>
    <row r="5" spans="1:3">
      <c r="A5" s="3" t="s">
        <v>1</v>
      </c>
      <c r="B5" s="6">
        <v>4</v>
      </c>
      <c r="C5" s="5" t="s">
        <v>8</v>
      </c>
    </row>
    <row r="6" spans="1:3">
      <c r="A6" s="3"/>
      <c r="B6" s="6"/>
    </row>
    <row r="7" spans="1:3">
      <c r="A7" s="3" t="s">
        <v>2</v>
      </c>
      <c r="B7" s="6">
        <v>0</v>
      </c>
      <c r="C7" s="5" t="s">
        <v>10</v>
      </c>
    </row>
    <row r="8" spans="1:3">
      <c r="A8" s="3" t="s">
        <v>3</v>
      </c>
      <c r="B8" s="6">
        <v>1</v>
      </c>
      <c r="C8" s="5"/>
    </row>
    <row r="9" spans="1:3">
      <c r="A9" s="3" t="s">
        <v>4</v>
      </c>
      <c r="B9" s="6">
        <v>2</v>
      </c>
    </row>
    <row r="10" spans="1:3">
      <c r="A10" s="3" t="s">
        <v>5</v>
      </c>
      <c r="B10" s="6">
        <v>3</v>
      </c>
      <c r="C10" s="5"/>
    </row>
    <row r="11" spans="1:3">
      <c r="A11" s="3" t="s">
        <v>6</v>
      </c>
      <c r="B11" s="6">
        <v>4</v>
      </c>
      <c r="C11" s="5"/>
    </row>
    <row r="13" spans="1:3">
      <c r="A13" s="7">
        <v>0</v>
      </c>
      <c r="B13" s="3" t="s">
        <v>2</v>
      </c>
      <c r="C13" s="5" t="s">
        <v>29</v>
      </c>
    </row>
    <row r="14" spans="1:3">
      <c r="A14" s="7">
        <v>1</v>
      </c>
      <c r="B14" s="3" t="s">
        <v>3</v>
      </c>
      <c r="C14" s="5"/>
    </row>
    <row r="15" spans="1:3">
      <c r="A15" s="7">
        <v>2</v>
      </c>
      <c r="B15" s="3" t="s">
        <v>4</v>
      </c>
      <c r="C15" s="5"/>
    </row>
    <row r="16" spans="1:3">
      <c r="A16" s="7">
        <v>3</v>
      </c>
      <c r="B16" s="3" t="s">
        <v>5</v>
      </c>
      <c r="C16" s="5"/>
    </row>
    <row r="17" spans="1:3">
      <c r="A17" s="7">
        <v>4</v>
      </c>
      <c r="B17" t="s">
        <v>36</v>
      </c>
      <c r="C17" t="s">
        <v>37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baseColWidth="10" defaultColWidth="8.83203125" defaultRowHeight="12" x14ac:dyDescent="0"/>
  <cols>
    <col min="1" max="1" width="125.6640625" customWidth="1"/>
  </cols>
  <sheetData>
    <row r="1" spans="1:1" s="13" customFormat="1">
      <c r="A1" s="24" t="s">
        <v>65</v>
      </c>
    </row>
    <row r="2" spans="1:1" s="13" customFormat="1">
      <c r="A2" s="14"/>
    </row>
    <row r="3" spans="1:1" s="13" customFormat="1">
      <c r="A3" s="14"/>
    </row>
    <row r="4" spans="1:1" s="13" customFormat="1">
      <c r="A4" s="24" t="s">
        <v>39</v>
      </c>
    </row>
    <row r="5" spans="1:1" s="13" customFormat="1">
      <c r="A5" s="14" t="s">
        <v>40</v>
      </c>
    </row>
    <row r="6" spans="1:1" s="13" customFormat="1" ht="12.75" customHeight="1">
      <c r="A6" s="14"/>
    </row>
    <row r="7" spans="1:1">
      <c r="A7" s="14" t="s">
        <v>41</v>
      </c>
    </row>
    <row r="8" spans="1:1">
      <c r="A8" s="14" t="s">
        <v>42</v>
      </c>
    </row>
    <row r="9" spans="1:1">
      <c r="A9" s="14" t="s">
        <v>43</v>
      </c>
    </row>
    <row r="10" spans="1:1">
      <c r="A10" s="14" t="s">
        <v>44</v>
      </c>
    </row>
    <row r="11" spans="1:1">
      <c r="A11" s="14" t="s">
        <v>45</v>
      </c>
    </row>
    <row r="12" spans="1:1">
      <c r="A12" s="14" t="s">
        <v>46</v>
      </c>
    </row>
    <row r="13" spans="1:1">
      <c r="A13" s="14" t="s">
        <v>47</v>
      </c>
    </row>
    <row r="14" spans="1:1">
      <c r="A14" s="14" t="s">
        <v>48</v>
      </c>
    </row>
    <row r="15" spans="1:1">
      <c r="A15" s="14"/>
    </row>
    <row r="16" spans="1:1" ht="27" customHeight="1">
      <c r="A16" s="14" t="s">
        <v>53</v>
      </c>
    </row>
    <row r="17" spans="1:1">
      <c r="A17" s="14"/>
    </row>
    <row r="18" spans="1:1">
      <c r="A18" s="14"/>
    </row>
    <row r="19" spans="1:1" ht="24">
      <c r="A19" s="25" t="s">
        <v>62</v>
      </c>
    </row>
    <row r="20" spans="1:1">
      <c r="A20" s="25"/>
    </row>
    <row r="21" spans="1:1">
      <c r="A21" s="13"/>
    </row>
    <row r="22" spans="1:1">
      <c r="A22" s="26" t="s">
        <v>54</v>
      </c>
    </row>
    <row r="23" spans="1:1">
      <c r="A23" s="14" t="s">
        <v>41</v>
      </c>
    </row>
    <row r="24" spans="1:1">
      <c r="A24" s="13" t="s">
        <v>55</v>
      </c>
    </row>
    <row r="25" spans="1:1">
      <c r="A25" s="13" t="s">
        <v>61</v>
      </c>
    </row>
    <row r="26" spans="1:1">
      <c r="A26" s="13" t="s">
        <v>56</v>
      </c>
    </row>
    <row r="27" spans="1:1">
      <c r="A27" s="13" t="s">
        <v>57</v>
      </c>
    </row>
    <row r="28" spans="1:1">
      <c r="A28" s="13" t="s">
        <v>58</v>
      </c>
    </row>
    <row r="29" spans="1:1">
      <c r="A29" s="13" t="s">
        <v>63</v>
      </c>
    </row>
    <row r="30" spans="1:1">
      <c r="A30" s="13" t="s">
        <v>59</v>
      </c>
    </row>
    <row r="31" spans="1:1">
      <c r="A31" s="13" t="s">
        <v>60</v>
      </c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SortLookup</vt:lpstr>
      <vt:lpstr>Help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2013-08-19T01:07:11Z</dcterms:modified>
</cp:coreProperties>
</file>