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autoCompressPictures="0"/>
  <bookViews>
    <workbookView xWindow="0" yWindow="0" windowWidth="25515" windowHeight="15555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Scoresheet!$A$2:$AJ$2</definedName>
    <definedName name="_xlnm.Print_Area" localSheetId="0">Scoresheet!$A$1:$AJ$16</definedName>
    <definedName name="_xlnm.Print_Titles" localSheetId="0">Scoresheet!$A:$D,Scoresheet!$1:$2</definedName>
  </definedNames>
  <calcPr calcId="145621" fullPrecision="0" concurrentCalc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7" i="1" l="1"/>
  <c r="AA17" i="1"/>
  <c r="R17" i="1"/>
  <c r="AJ12" i="1"/>
  <c r="AA12" i="1"/>
  <c r="R12" i="1"/>
  <c r="AJ16" i="1"/>
  <c r="AA16" i="1"/>
  <c r="R16" i="1"/>
  <c r="AJ15" i="1"/>
  <c r="AA15" i="1"/>
  <c r="R15" i="1"/>
  <c r="I15" i="1"/>
  <c r="AJ14" i="1"/>
  <c r="AA14" i="1"/>
  <c r="R14" i="1"/>
  <c r="AJ13" i="1"/>
  <c r="AA13" i="1"/>
  <c r="R13" i="1"/>
  <c r="AJ11" i="1"/>
  <c r="AA11" i="1"/>
  <c r="R11" i="1"/>
  <c r="AJ10" i="1"/>
  <c r="AA10" i="1"/>
  <c r="R10" i="1"/>
  <c r="AJ9" i="1"/>
  <c r="AA9" i="1"/>
  <c r="R9" i="1"/>
  <c r="AJ8" i="1"/>
  <c r="AA8" i="1"/>
  <c r="R8" i="1"/>
  <c r="AJ7" i="1"/>
  <c r="AA7" i="1"/>
  <c r="R7" i="1"/>
  <c r="AJ6" i="1"/>
  <c r="AA6" i="1"/>
  <c r="R6" i="1"/>
  <c r="AJ5" i="1"/>
  <c r="AA5" i="1"/>
  <c r="R5" i="1"/>
  <c r="AJ4" i="1"/>
  <c r="AA4" i="1"/>
  <c r="R4" i="1"/>
  <c r="AJ3" i="1"/>
  <c r="AA3" i="1"/>
  <c r="R3" i="1"/>
  <c r="I5" i="1"/>
  <c r="I4" i="1"/>
  <c r="I10" i="1"/>
  <c r="I6" i="1"/>
  <c r="I11" i="1"/>
  <c r="I9" i="1"/>
  <c r="I7" i="1"/>
  <c r="I8" i="1"/>
  <c r="I12" i="1"/>
  <c r="I14" i="1"/>
  <c r="I17" i="1"/>
  <c r="I16" i="1"/>
  <c r="I13" i="1"/>
  <c r="I3" i="1"/>
  <c r="H4" i="1"/>
  <c r="H3" i="1"/>
  <c r="H5" i="1"/>
  <c r="E5" i="1"/>
  <c r="E4" i="1"/>
  <c r="E3" i="1"/>
  <c r="F4" i="1"/>
  <c r="F5" i="1"/>
  <c r="F3" i="1"/>
</calcChain>
</file>

<file path=xl/sharedStrings.xml><?xml version="1.0" encoding="utf-8"?>
<sst xmlns="http://schemas.openxmlformats.org/spreadsheetml/2006/main" count="135" uniqueCount="78">
  <si>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</si>
  <si>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</si>
  <si>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</si>
  <si>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</si>
  <si>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</si>
  <si>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</si>
  <si>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</si>
  <si>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</si>
  <si>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</si>
  <si>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</si>
  <si>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</si>
  <si>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</si>
  <si>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</si>
  <si>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Name (Last, First)</t>
  </si>
  <si>
    <t>Sort Keys</t>
  </si>
  <si>
    <t>Str 1 Raw Time</t>
  </si>
  <si>
    <t>Str 2 Raw Time</t>
  </si>
  <si>
    <t>Str 3 Raw Time</t>
  </si>
  <si>
    <t>Str 4 Raw Time</t>
  </si>
  <si>
    <t>PE</t>
  </si>
  <si>
    <t>Total Stage Score</t>
  </si>
  <si>
    <t>This table is used to look up IDPA Classes using the numeric Class Sort Key value for purposes of promotions at sanctioned matches.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</si>
  <si>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</si>
  <si>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</si>
  <si>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</si>
  <si>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</si>
  <si>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</si>
  <si>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</si>
  <si>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</si>
  <si>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</si>
  <si>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</si>
  <si>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</si>
  <si>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</si>
  <si>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</si>
  <si>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</si>
  <si>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</si>
  <si>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</si>
  <si>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</si>
  <si>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</si>
  <si>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</si>
  <si>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</si>
  <si>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</si>
  <si>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</si>
  <si>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</si>
  <si>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</si>
  <si>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</si>
  <si>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</si>
  <si>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</si>
  <si>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</si>
  <si>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</si>
  <si>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</si>
  <si>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</si>
  <si>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</si>
  <si>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1</t>
  </si>
  <si>
    <t>Competitor</t>
  </si>
  <si>
    <t>Div</t>
  </si>
  <si>
    <t>Stage 2</t>
  </si>
  <si>
    <t>Stage 3</t>
  </si>
  <si>
    <t>Match Totals</t>
  </si>
  <si>
    <t>SSP</t>
  </si>
  <si>
    <t>ESP</t>
  </si>
  <si>
    <t>Rodrigo</t>
  </si>
  <si>
    <t>Pistola</t>
  </si>
  <si>
    <t>Metal</t>
  </si>
  <si>
    <t>Miras</t>
  </si>
  <si>
    <t>Oldemar</t>
  </si>
  <si>
    <t>Eric</t>
  </si>
  <si>
    <t>George</t>
  </si>
  <si>
    <t>Pablo M.</t>
  </si>
  <si>
    <t>Victor</t>
  </si>
  <si>
    <t>Optica</t>
  </si>
  <si>
    <t>Rifle</t>
  </si>
  <si>
    <t xml:space="preserve">Rodrigo </t>
  </si>
  <si>
    <t>Luis</t>
  </si>
  <si>
    <t>Fabian J.</t>
  </si>
  <si>
    <t>Didiher</t>
  </si>
  <si>
    <t>Mauricio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</si>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</sst>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2" fontId="0" fillId="2" borderId="0" xfId="0" applyNumberFormat="1" applyFill="1"/>
    <xf numFmtId="49" fontId="2" fillId="4" borderId="7" xfId="0" applyNumberFormat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 applyProtection="1">
      <alignment horizontal="center" wrapText="1"/>
    </xf>
    <xf numFmtId="49" fontId="2" fillId="4" borderId="9" xfId="0" applyNumberFormat="1" applyFont="1" applyFill="1" applyBorder="1" applyAlignment="1" applyProtection="1">
      <alignment horizontal="center" wrapText="1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2" fontId="2" fillId="4" borderId="4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8" xfId="0" applyNumberFormat="1" applyFont="1" applyFill="1" applyBorder="1" applyAlignment="1" applyProtection="1">
      <alignment horizontal="center" wrapText="1"/>
    </xf>
    <xf numFmtId="49" fontId="2" fillId="3" borderId="9" xfId="0" applyNumberFormat="1" applyFont="1" applyFill="1" applyBorder="1" applyAlignment="1" applyProtection="1">
      <alignment horizontal="center" wrapText="1"/>
    </xf>
    <xf numFmtId="2" fontId="2" fillId="3" borderId="4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2" fontId="0" fillId="5" borderId="0" xfId="0" applyNumberFormat="1" applyFill="1"/>
    <xf numFmtId="49" fontId="2" fillId="0" borderId="1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3" borderId="15" xfId="0" applyNumberFormat="1" applyFont="1" applyFill="1" applyBorder="1" applyAlignment="1" applyProtection="1">
      <alignment horizontal="center"/>
    </xf>
    <xf numFmtId="49" fontId="2" fillId="4" borderId="15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2" fontId="0" fillId="6" borderId="6" xfId="0" applyNumberFormat="1" applyFill="1" applyBorder="1" applyAlignment="1" applyProtection="1">
      <alignment horizontal="right" vertical="center"/>
      <protection locked="0"/>
    </xf>
    <xf numFmtId="2" fontId="0" fillId="6" borderId="0" xfId="0" applyNumberFormat="1" applyFill="1" applyBorder="1" applyAlignment="1" applyProtection="1">
      <alignment horizontal="right" vertical="center"/>
      <protection locked="0"/>
    </xf>
    <xf numFmtId="1" fontId="0" fillId="6" borderId="0" xfId="0" applyNumberFormat="1" applyFill="1" applyBorder="1" applyAlignment="1" applyProtection="1">
      <alignment horizontal="right" vertical="center"/>
      <protection locked="0"/>
    </xf>
    <xf numFmtId="2" fontId="2" fillId="6" borderId="4" xfId="0" applyNumberFormat="1" applyFont="1" applyFill="1" applyBorder="1" applyAlignment="1" applyProtection="1">
      <alignment horizontal="right" vertical="center"/>
    </xf>
    <xf numFmtId="164" fontId="2" fillId="4" borderId="4" xfId="0" applyNumberFormat="1" applyFont="1" applyFill="1" applyBorder="1" applyAlignment="1" applyProtection="1">
      <alignment horizontal="right" vertical="center"/>
    </xf>
    <xf numFmtId="1" fontId="0" fillId="4" borderId="0" xfId="0" applyNumberFormat="1" applyFill="1" applyBorder="1" applyAlignment="1" applyProtection="1">
      <alignment horizontal="center" vertical="center"/>
      <protection locked="0"/>
    </xf>
    <xf numFmtId="2" fontId="0" fillId="6" borderId="0" xfId="0" applyNumberFormat="1" applyFill="1" applyBorder="1" applyAlignment="1" applyProtection="1">
      <alignment horizontal="center" vertical="center"/>
      <protection locked="0"/>
    </xf>
    <xf numFmtId="1" fontId="0" fillId="6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2" fontId="0" fillId="7" borderId="0" xfId="0" applyNumberFormat="1" applyFill="1"/>
    <xf numFmtId="2" fontId="0" fillId="8" borderId="0" xfId="0" applyNumberFormat="1" applyFill="1"/>
    <xf numFmtId="2" fontId="2" fillId="9" borderId="4" xfId="0" applyNumberFormat="1" applyFont="1" applyFill="1" applyBorder="1" applyAlignment="1" applyProtection="1">
      <alignment horizontal="right" vertical="center"/>
    </xf>
    <xf numFmtId="2" fontId="8" fillId="6" borderId="0" xfId="0" applyNumberFormat="1" applyFont="1" applyFill="1" applyBorder="1" applyAlignment="1" applyProtection="1">
      <alignment horizontal="right" vertical="center"/>
      <protection locked="0"/>
    </xf>
    <xf numFmtId="2" fontId="8" fillId="4" borderId="6" xfId="0" applyNumberFormat="1" applyFont="1" applyFill="1" applyBorder="1" applyAlignment="1" applyProtection="1">
      <alignment horizontal="right" vertical="center"/>
      <protection locked="0"/>
    </xf>
    <xf numFmtId="2" fontId="8" fillId="4" borderId="0" xfId="0" applyNumberFormat="1" applyFont="1" applyFill="1" applyBorder="1" applyAlignment="1" applyProtection="1">
      <alignment horizontal="right" vertical="center"/>
      <protection locked="0"/>
    </xf>
    <xf numFmtId="0" fontId="0" fillId="7" borderId="6" xfId="0" applyFill="1" applyBorder="1" applyAlignment="1" applyProtection="1">
      <alignment horizontal="center" vertical="center"/>
    </xf>
    <xf numFmtId="49" fontId="0" fillId="7" borderId="0" xfId="0" applyNumberFormat="1" applyFill="1" applyBorder="1" applyAlignment="1" applyProtection="1">
      <alignment horizontal="left" vertical="center"/>
      <protection locked="0"/>
    </xf>
    <xf numFmtId="49" fontId="0" fillId="7" borderId="0" xfId="0" applyNumberFormat="1" applyFill="1" applyBorder="1" applyAlignment="1" applyProtection="1">
      <alignment horizontal="center" vertical="center"/>
      <protection locked="0"/>
    </xf>
    <xf numFmtId="49" fontId="0" fillId="7" borderId="4" xfId="0" applyNumberFormat="1" applyFill="1" applyBorder="1" applyAlignment="1" applyProtection="1">
      <alignment horizontal="center" vertical="center"/>
      <protection locked="0"/>
    </xf>
    <xf numFmtId="1" fontId="1" fillId="7" borderId="5" xfId="0" applyNumberFormat="1" applyFont="1" applyFill="1" applyBorder="1" applyAlignment="1" applyProtection="1">
      <alignment horizontal="center" vertical="center"/>
    </xf>
    <xf numFmtId="1" fontId="1" fillId="7" borderId="3" xfId="0" applyNumberFormat="1" applyFont="1" applyFill="1" applyBorder="1" applyAlignment="1" applyProtection="1">
      <alignment horizontal="center" vertical="center"/>
    </xf>
    <xf numFmtId="1" fontId="3" fillId="7" borderId="2" xfId="0" applyNumberFormat="1" applyFont="1" applyFill="1" applyBorder="1" applyAlignment="1" applyProtection="1">
      <alignment horizontal="center" vertical="center"/>
    </xf>
    <xf numFmtId="1" fontId="3" fillId="7" borderId="4" xfId="0" applyNumberFormat="1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49" fontId="0" fillId="5" borderId="0" xfId="0" applyNumberFormat="1" applyFill="1" applyBorder="1" applyAlignment="1" applyProtection="1">
      <alignment horizontal="left" vertical="center"/>
      <protection locked="0"/>
    </xf>
    <xf numFmtId="49" fontId="0" fillId="5" borderId="0" xfId="0" applyNumberFormat="1" applyFill="1" applyBorder="1" applyAlignment="1" applyProtection="1">
      <alignment horizontal="center" vertical="center"/>
      <protection locked="0"/>
    </xf>
    <xf numFmtId="49" fontId="0" fillId="5" borderId="4" xfId="0" applyNumberFormat="1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</xf>
    <xf numFmtId="49" fontId="0" fillId="8" borderId="0" xfId="0" applyNumberFormat="1" applyFill="1" applyBorder="1" applyAlignment="1" applyProtection="1">
      <alignment horizontal="left" vertical="center"/>
      <protection locked="0"/>
    </xf>
    <xf numFmtId="49" fontId="0" fillId="8" borderId="0" xfId="0" applyNumberFormat="1" applyFill="1" applyBorder="1" applyAlignment="1" applyProtection="1">
      <alignment horizontal="center" vertical="center"/>
      <protection locked="0"/>
    </xf>
    <xf numFmtId="49" fontId="0" fillId="8" borderId="4" xfId="0" applyNumberFormat="1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/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zoomScale="150" workbookViewId="0">
      <pane xSplit="4" ySplit="2" topLeftCell="I3" activePane="bottomRight" state="frozenSplit"/>
      <selection pane="topRight" activeCell="K1" sqref="K1"/>
      <selection pane="bottomLeft" activeCell="A3" sqref="A3"/>
      <selection pane="bottomRight" activeCell="B5" sqref="B5"/>
    </sheetView>
  </sheetViews>
  <sheetFormatPr defaultColWidth="6.42578125" defaultRowHeight="12.75" x14ac:dyDescent="0.2"/>
  <cols>
    <col min="1" max="1" width="7.42578125" style="2" customWidth="1"/>
    <col min="2" max="2" width="25.7109375" style="1" customWidth="1"/>
    <col min="3" max="3" width="6.28515625" style="1" bestFit="1" customWidth="1"/>
    <col min="4" max="4" width="5.7109375" style="1" customWidth="1"/>
    <col min="5" max="6" width="3.85546875" style="12" hidden="1" customWidth="1"/>
    <col min="7" max="8" width="2" style="12" hidden="1" customWidth="1"/>
    <col min="9" max="9" width="11.42578125" style="12" customWidth="1"/>
    <col min="10" max="10" width="5.42578125" style="31" customWidth="1"/>
    <col min="11" max="11" width="4.42578125" style="31" bestFit="1" customWidth="1"/>
    <col min="12" max="12" width="5.42578125" style="31" customWidth="1"/>
    <col min="13" max="13" width="4.42578125" style="31" bestFit="1" customWidth="1"/>
    <col min="14" max="14" width="5.42578125" style="31" customWidth="1"/>
    <col min="15" max="15" width="4.42578125" style="31" bestFit="1" customWidth="1"/>
    <col min="16" max="16" width="5.42578125" style="31" customWidth="1"/>
    <col min="17" max="17" width="3.42578125" style="31" bestFit="1" customWidth="1"/>
    <col min="18" max="18" width="7" style="32" bestFit="1" customWidth="1"/>
    <col min="19" max="19" width="5.42578125" style="33" customWidth="1"/>
    <col min="20" max="20" width="4.42578125" style="33" bestFit="1" customWidth="1"/>
    <col min="21" max="21" width="5.42578125" style="33" customWidth="1"/>
    <col min="22" max="22" width="4.42578125" style="33" bestFit="1" customWidth="1"/>
    <col min="23" max="23" width="5.42578125" style="33" customWidth="1"/>
    <col min="24" max="24" width="4.42578125" style="33" bestFit="1" customWidth="1"/>
    <col min="25" max="25" width="5.42578125" style="31" customWidth="1"/>
    <col min="26" max="26" width="4.42578125" style="33" bestFit="1" customWidth="1"/>
    <col min="27" max="27" width="6.42578125" style="33" customWidth="1"/>
    <col min="28" max="28" width="5.42578125" style="33" customWidth="1"/>
    <col min="29" max="29" width="4.42578125" style="33" bestFit="1" customWidth="1"/>
    <col min="30" max="30" width="5.42578125" style="33" customWidth="1"/>
    <col min="31" max="31" width="4.42578125" style="33" bestFit="1" customWidth="1"/>
    <col min="32" max="32" width="5.42578125" style="33" customWidth="1"/>
    <col min="33" max="33" width="4.42578125" style="33" bestFit="1" customWidth="1"/>
    <col min="34" max="34" width="5.42578125" style="33" customWidth="1"/>
    <col min="35" max="35" width="4.42578125" style="33" bestFit="1" customWidth="1"/>
    <col min="36" max="36" width="6.42578125" style="33" customWidth="1"/>
  </cols>
  <sheetData>
    <row r="1" spans="1:36" ht="27" customHeight="1" thickTop="1" x14ac:dyDescent="0.25">
      <c r="A1" s="48" t="s">
        <v>54</v>
      </c>
      <c r="B1" s="49"/>
      <c r="C1" s="49"/>
      <c r="D1" s="49"/>
      <c r="E1" s="24" t="s">
        <v>38</v>
      </c>
      <c r="F1" s="25" t="s">
        <v>39</v>
      </c>
      <c r="G1" s="52" t="s">
        <v>14</v>
      </c>
      <c r="H1" s="53"/>
      <c r="I1" s="46" t="s">
        <v>58</v>
      </c>
      <c r="J1" s="50" t="s">
        <v>53</v>
      </c>
      <c r="K1" s="50"/>
      <c r="L1" s="50"/>
      <c r="M1" s="50"/>
      <c r="N1" s="50"/>
      <c r="O1" s="50"/>
      <c r="P1" s="50"/>
      <c r="Q1" s="50"/>
      <c r="R1" s="50"/>
      <c r="S1" s="51" t="s">
        <v>56</v>
      </c>
      <c r="T1" s="51"/>
      <c r="U1" s="51"/>
      <c r="V1" s="51"/>
      <c r="W1" s="51"/>
      <c r="X1" s="51"/>
      <c r="Y1" s="51"/>
      <c r="Z1" s="51"/>
      <c r="AA1" s="51"/>
      <c r="AB1" s="50" t="s">
        <v>57</v>
      </c>
      <c r="AC1" s="50"/>
      <c r="AD1" s="50"/>
      <c r="AE1" s="50"/>
      <c r="AF1" s="50"/>
      <c r="AG1" s="50"/>
      <c r="AH1" s="50"/>
      <c r="AI1" s="50"/>
      <c r="AJ1" s="50"/>
    </row>
    <row r="2" spans="1:36" ht="42" customHeight="1" thickBot="1" x14ac:dyDescent="0.25">
      <c r="A2" s="19" t="s">
        <v>77</v>
      </c>
      <c r="B2" s="20" t="s">
        <v>13</v>
      </c>
      <c r="C2" s="20" t="s">
        <v>55</v>
      </c>
      <c r="D2" s="21" t="s">
        <v>64</v>
      </c>
      <c r="E2" s="26" t="s">
        <v>25</v>
      </c>
      <c r="F2" s="27" t="s">
        <v>25</v>
      </c>
      <c r="G2" s="22" t="s">
        <v>36</v>
      </c>
      <c r="H2" s="23" t="s">
        <v>37</v>
      </c>
      <c r="I2" s="34" t="s">
        <v>22</v>
      </c>
      <c r="J2" s="42" t="s">
        <v>15</v>
      </c>
      <c r="K2" s="43" t="s">
        <v>19</v>
      </c>
      <c r="L2" s="43" t="s">
        <v>16</v>
      </c>
      <c r="M2" s="43" t="s">
        <v>19</v>
      </c>
      <c r="N2" s="43" t="s">
        <v>17</v>
      </c>
      <c r="O2" s="43" t="s">
        <v>19</v>
      </c>
      <c r="P2" s="43" t="s">
        <v>18</v>
      </c>
      <c r="Q2" s="43" t="s">
        <v>19</v>
      </c>
      <c r="R2" s="44" t="s">
        <v>20</v>
      </c>
      <c r="S2" s="36" t="s">
        <v>15</v>
      </c>
      <c r="T2" s="37" t="s">
        <v>19</v>
      </c>
      <c r="U2" s="37" t="s">
        <v>16</v>
      </c>
      <c r="V2" s="37" t="s">
        <v>19</v>
      </c>
      <c r="W2" s="37" t="s">
        <v>17</v>
      </c>
      <c r="X2" s="37" t="s">
        <v>19</v>
      </c>
      <c r="Y2" s="37" t="s">
        <v>18</v>
      </c>
      <c r="Z2" s="37" t="s">
        <v>19</v>
      </c>
      <c r="AA2" s="38" t="s">
        <v>20</v>
      </c>
      <c r="AB2" s="42" t="s">
        <v>15</v>
      </c>
      <c r="AC2" s="43" t="s">
        <v>19</v>
      </c>
      <c r="AD2" s="43" t="s">
        <v>16</v>
      </c>
      <c r="AE2" s="43" t="s">
        <v>19</v>
      </c>
      <c r="AF2" s="43" t="s">
        <v>17</v>
      </c>
      <c r="AG2" s="43" t="s">
        <v>19</v>
      </c>
      <c r="AH2" s="43" t="s">
        <v>18</v>
      </c>
      <c r="AI2" s="43" t="s">
        <v>19</v>
      </c>
      <c r="AJ2" s="44" t="s">
        <v>20</v>
      </c>
    </row>
    <row r="3" spans="1:36" ht="13.5" thickTop="1" x14ac:dyDescent="0.2">
      <c r="A3" s="69">
        <v>1</v>
      </c>
      <c r="B3" s="70" t="s">
        <v>61</v>
      </c>
      <c r="C3" s="71" t="s">
        <v>62</v>
      </c>
      <c r="D3" s="72" t="s">
        <v>63</v>
      </c>
      <c r="E3" s="73" t="str">
        <f>IF(AND(OR($E$2="Y",$F$2="Y"),G3&lt;5,H3&lt;5),IF(AND(G3=G2,H3=H2),E2+1,1),"")</f>
        <v/>
      </c>
      <c r="F3" s="74" t="e">
        <f>IF(AND($F$2="Y",H3&gt;0,OR(AND(E3=1,#REF!=10),AND(E3=2,#REF!=20),AND(E3=3,#REF!=30),AND(E3=4,#REF!=40),AND(E3=5,#REF!=50),AND(E3=6,#REF!=60),AND(E3=7,E20=70),AND(E3=8,E29=80),AND(E3=9,E38=90),AND(E3=10,E47=100))),VLOOKUP(H3-1,SortLookup!$A$13:$B$16,2,FALSE),"")</f>
        <v>#REF!</v>
      </c>
      <c r="G3" s="75">
        <v>1</v>
      </c>
      <c r="H3" s="76" t="str">
        <f>IF(ISNA(VLOOKUP(D3,SortLookup!$A$7:$B$11,2,FALSE))," ",VLOOKUP(D3,SortLookup!$A$7:$B$11,2,FALSE))</f>
        <v xml:space="preserve"> </v>
      </c>
      <c r="I3" s="63">
        <f>+R3+AA3+AJ3</f>
        <v>40.94</v>
      </c>
      <c r="J3" s="54">
        <v>9.31</v>
      </c>
      <c r="K3" s="61">
        <v>1</v>
      </c>
      <c r="L3" s="55">
        <v>7.25</v>
      </c>
      <c r="M3" s="56"/>
      <c r="N3" s="55">
        <v>3.62</v>
      </c>
      <c r="O3" s="61"/>
      <c r="P3" s="66">
        <v>3.56</v>
      </c>
      <c r="Q3" s="56"/>
      <c r="R3" s="45">
        <f>+P3+N3+L3</f>
        <v>14.43</v>
      </c>
      <c r="S3" s="67">
        <v>3.91</v>
      </c>
      <c r="T3" s="59"/>
      <c r="U3" s="40">
        <v>5.48</v>
      </c>
      <c r="V3" s="59"/>
      <c r="W3" s="40">
        <v>30</v>
      </c>
      <c r="X3" s="59"/>
      <c r="Y3" s="40">
        <v>4.1900000000000004</v>
      </c>
      <c r="Z3" s="59"/>
      <c r="AA3" s="65">
        <f>+Y3+U3+S3</f>
        <v>13.58</v>
      </c>
      <c r="AB3" s="54">
        <v>4.88</v>
      </c>
      <c r="AC3" s="60"/>
      <c r="AD3" s="55">
        <v>4.18</v>
      </c>
      <c r="AE3" s="60"/>
      <c r="AF3" s="55">
        <v>6.26</v>
      </c>
      <c r="AG3" s="60"/>
      <c r="AH3" s="66">
        <v>3.87</v>
      </c>
      <c r="AI3" s="61"/>
      <c r="AJ3" s="57">
        <f>+AH3+AD3+AB3</f>
        <v>12.93</v>
      </c>
    </row>
    <row r="4" spans="1:36" x14ac:dyDescent="0.2">
      <c r="A4" s="77">
        <v>2</v>
      </c>
      <c r="B4" s="78" t="s">
        <v>66</v>
      </c>
      <c r="C4" s="79" t="s">
        <v>62</v>
      </c>
      <c r="D4" s="80" t="s">
        <v>63</v>
      </c>
      <c r="E4" s="14" t="str">
        <f>IF(AND(OR($E$2="Y",$F$2="Y"),G4&lt;5,H4&lt;5),IF(AND(G4=G3,H4=H3),E3+1,1),"")</f>
        <v/>
      </c>
      <c r="F4" s="11" t="e">
        <f>IF(AND($F$2="Y",H4&gt;0,OR(AND(E4=1,#REF!=10),AND(E4=2,#REF!=20),AND(E4=3,#REF!=30),AND(E4=4,#REF!=40),AND(E4=5,#REF!=50),AND(E4=6,#REF!=60),AND(E4=7,E21=70),AND(E4=8,E30=80),AND(E4=9,E39=90),AND(E4=10,E48=100))),VLOOKUP(H4-1,SortLookup!$A$13:$B$16,2,FALSE),"")</f>
        <v>#REF!</v>
      </c>
      <c r="G4" s="10">
        <v>1</v>
      </c>
      <c r="H4" s="15" t="str">
        <f>IF(ISNA(VLOOKUP(D4,SortLookup!$A$7:$B$11,2,FALSE))," ",VLOOKUP(D4,SortLookup!$A$7:$B$11,2,FALSE))</f>
        <v xml:space="preserve"> </v>
      </c>
      <c r="I4" s="47">
        <f>+R4+AA4+AJ4</f>
        <v>42.26</v>
      </c>
      <c r="J4" s="54">
        <v>5.0999999999999996</v>
      </c>
      <c r="K4" s="61"/>
      <c r="L4" s="55">
        <v>5.93</v>
      </c>
      <c r="M4" s="56"/>
      <c r="N4" s="55">
        <v>5.98</v>
      </c>
      <c r="O4" s="61"/>
      <c r="P4" s="55">
        <v>4.6399999999999997</v>
      </c>
      <c r="Q4" s="56"/>
      <c r="R4" s="45">
        <f>+P4+L4+J4</f>
        <v>15.67</v>
      </c>
      <c r="S4" s="39">
        <v>4.68</v>
      </c>
      <c r="T4" s="59"/>
      <c r="U4" s="40">
        <v>4.54</v>
      </c>
      <c r="V4" s="59"/>
      <c r="W4" s="40">
        <v>4.95</v>
      </c>
      <c r="X4" s="59"/>
      <c r="Y4" s="40">
        <v>4.46</v>
      </c>
      <c r="Z4" s="59"/>
      <c r="AA4" s="41">
        <f>+Y4+U4+S4</f>
        <v>13.68</v>
      </c>
      <c r="AB4" s="54">
        <v>4.8899999999999997</v>
      </c>
      <c r="AC4" s="60"/>
      <c r="AD4" s="55">
        <v>4.3099999999999996</v>
      </c>
      <c r="AE4" s="60"/>
      <c r="AF4" s="55">
        <v>4.3600000000000003</v>
      </c>
      <c r="AG4" s="60"/>
      <c r="AH4" s="55">
        <v>4.24</v>
      </c>
      <c r="AI4" s="61"/>
      <c r="AJ4" s="65">
        <f>+AH4+AF4+AD4</f>
        <v>12.91</v>
      </c>
    </row>
    <row r="5" spans="1:36" x14ac:dyDescent="0.2">
      <c r="A5" s="81">
        <v>3</v>
      </c>
      <c r="B5" s="82" t="s">
        <v>65</v>
      </c>
      <c r="C5" s="83" t="s">
        <v>62</v>
      </c>
      <c r="D5" s="84" t="s">
        <v>63</v>
      </c>
      <c r="E5" s="14" t="str">
        <f>IF(AND(OR($E$2="Y",$F$2="Y"),G5&lt;5,H5&lt;5),IF(AND(G5=G4,H5=H4),E4+1,1),"")</f>
        <v/>
      </c>
      <c r="F5" s="11" t="e">
        <f>IF(AND($F$2="Y",H5&gt;0,OR(AND(E5=1,#REF!=10),AND(E5=2,#REF!=20),AND(E5=3,#REF!=30),AND(E5=4,#REF!=40),AND(E5=5,#REF!=50),AND(E5=6,#REF!=60),AND(E5=7,E22=70),AND(E5=8,E31=80),AND(E5=9,E40=90),AND(E5=10,E49=100))),VLOOKUP(H5-1,SortLookup!$A$13:$B$16,2,FALSE),"")</f>
        <v>#REF!</v>
      </c>
      <c r="G5" s="10">
        <v>1</v>
      </c>
      <c r="H5" s="15" t="str">
        <f>IF(ISNA(VLOOKUP(D5,SortLookup!$A$7:$B$11,2,FALSE))," ",VLOOKUP(D5,SortLookup!$A$7:$B$11,2,FALSE))</f>
        <v xml:space="preserve"> </v>
      </c>
      <c r="I5" s="64">
        <f>+R5+AA5+AJ5</f>
        <v>44.07</v>
      </c>
      <c r="J5" s="54">
        <v>4.09</v>
      </c>
      <c r="K5" s="61"/>
      <c r="L5" s="55">
        <v>3.53</v>
      </c>
      <c r="M5" s="56"/>
      <c r="N5" s="55">
        <v>8.7799999999999994</v>
      </c>
      <c r="O5" s="61"/>
      <c r="P5" s="55">
        <v>6.18</v>
      </c>
      <c r="Q5" s="56"/>
      <c r="R5" s="65">
        <f>+P5+L5+J5</f>
        <v>13.8</v>
      </c>
      <c r="S5" s="39">
        <v>10.220000000000001</v>
      </c>
      <c r="T5" s="59">
        <v>2</v>
      </c>
      <c r="U5" s="40">
        <v>7.43</v>
      </c>
      <c r="V5" s="59">
        <v>1</v>
      </c>
      <c r="W5" s="40">
        <v>4.75</v>
      </c>
      <c r="X5" s="59"/>
      <c r="Y5" s="40">
        <v>5.0199999999999996</v>
      </c>
      <c r="Z5" s="59"/>
      <c r="AA5" s="58">
        <f>+Y5+W5+U5</f>
        <v>17.2</v>
      </c>
      <c r="AB5" s="54">
        <v>4.45</v>
      </c>
      <c r="AC5" s="60"/>
      <c r="AD5" s="55">
        <v>4.22</v>
      </c>
      <c r="AE5" s="60"/>
      <c r="AF5" s="55">
        <v>4.4000000000000004</v>
      </c>
      <c r="AG5" s="60"/>
      <c r="AH5" s="55">
        <v>13.86</v>
      </c>
      <c r="AI5" s="61">
        <v>3</v>
      </c>
      <c r="AJ5" s="57">
        <f>+AF5+AD5+AB5</f>
        <v>13.07</v>
      </c>
    </row>
    <row r="6" spans="1:36" x14ac:dyDescent="0.2">
      <c r="A6" s="16">
        <v>4</v>
      </c>
      <c r="B6" s="3" t="s">
        <v>73</v>
      </c>
      <c r="C6" s="4" t="s">
        <v>62</v>
      </c>
      <c r="D6" s="13" t="s">
        <v>63</v>
      </c>
      <c r="E6" s="14"/>
      <c r="F6" s="11"/>
      <c r="G6" s="10">
        <v>1</v>
      </c>
      <c r="H6" s="15"/>
      <c r="I6" s="35">
        <f>+R6+AA6+AJ6</f>
        <v>55.16</v>
      </c>
      <c r="J6" s="54">
        <v>6.83</v>
      </c>
      <c r="K6" s="61"/>
      <c r="L6" s="55">
        <v>5.76</v>
      </c>
      <c r="M6" s="56"/>
      <c r="N6" s="55">
        <v>5.48</v>
      </c>
      <c r="O6" s="61"/>
      <c r="P6" s="55">
        <v>6.77</v>
      </c>
      <c r="Q6" s="56"/>
      <c r="R6" s="45">
        <f>+P6+N6+L6</f>
        <v>18.010000000000002</v>
      </c>
      <c r="S6" s="39">
        <v>7.14</v>
      </c>
      <c r="T6" s="59"/>
      <c r="U6" s="40">
        <v>6.37</v>
      </c>
      <c r="V6" s="59"/>
      <c r="W6" s="40">
        <v>6.6</v>
      </c>
      <c r="X6" s="59"/>
      <c r="Y6" s="40">
        <v>5.84</v>
      </c>
      <c r="Z6" s="59"/>
      <c r="AA6" s="41">
        <f>+Y6+W6+U6</f>
        <v>18.809999999999999</v>
      </c>
      <c r="AB6" s="54">
        <v>6.64</v>
      </c>
      <c r="AC6" s="60"/>
      <c r="AD6" s="55">
        <v>5.72</v>
      </c>
      <c r="AE6" s="60"/>
      <c r="AF6" s="55">
        <v>5.98</v>
      </c>
      <c r="AG6" s="60"/>
      <c r="AH6" s="55">
        <v>7.16</v>
      </c>
      <c r="AI6" s="61"/>
      <c r="AJ6" s="57">
        <f>+AF6+AD6+AB6</f>
        <v>18.34</v>
      </c>
    </row>
    <row r="7" spans="1:36" x14ac:dyDescent="0.2">
      <c r="A7" s="16">
        <v>5</v>
      </c>
      <c r="B7" s="3" t="s">
        <v>68</v>
      </c>
      <c r="C7" s="4" t="s">
        <v>62</v>
      </c>
      <c r="D7" s="13" t="s">
        <v>63</v>
      </c>
      <c r="E7" s="14"/>
      <c r="F7" s="11"/>
      <c r="G7" s="10">
        <v>1</v>
      </c>
      <c r="H7" s="15"/>
      <c r="I7" s="35">
        <f>+R7+AA7+AJ7</f>
        <v>62.4</v>
      </c>
      <c r="J7" s="54">
        <v>5.81</v>
      </c>
      <c r="K7" s="61"/>
      <c r="L7" s="55">
        <v>8.77</v>
      </c>
      <c r="M7" s="61">
        <v>1</v>
      </c>
      <c r="N7" s="55">
        <v>6.23</v>
      </c>
      <c r="O7" s="61"/>
      <c r="P7" s="55">
        <v>5.58</v>
      </c>
      <c r="Q7" s="56"/>
      <c r="R7" s="45">
        <f>+P7+N7+J7</f>
        <v>17.62</v>
      </c>
      <c r="S7" s="39">
        <v>12.76</v>
      </c>
      <c r="T7" s="59">
        <v>1</v>
      </c>
      <c r="U7" s="40">
        <v>10.11</v>
      </c>
      <c r="V7" s="59">
        <v>1</v>
      </c>
      <c r="W7" s="40">
        <v>5.96</v>
      </c>
      <c r="X7" s="59"/>
      <c r="Y7" s="40">
        <v>6.73</v>
      </c>
      <c r="Z7" s="59"/>
      <c r="AA7" s="41">
        <f>+Y7+W7+U7</f>
        <v>22.8</v>
      </c>
      <c r="AB7" s="54">
        <v>8.3800000000000008</v>
      </c>
      <c r="AC7" s="60"/>
      <c r="AD7" s="55">
        <v>9.89</v>
      </c>
      <c r="AE7" s="60"/>
      <c r="AF7" s="55">
        <v>6.1</v>
      </c>
      <c r="AG7" s="60"/>
      <c r="AH7" s="55">
        <v>7.5</v>
      </c>
      <c r="AI7" s="61"/>
      <c r="AJ7" s="57">
        <f>+AH7+AF7+AB7</f>
        <v>21.98</v>
      </c>
    </row>
    <row r="8" spans="1:36" x14ac:dyDescent="0.2">
      <c r="A8" s="16">
        <v>6</v>
      </c>
      <c r="B8" s="3" t="s">
        <v>69</v>
      </c>
      <c r="C8" s="4" t="s">
        <v>62</v>
      </c>
      <c r="D8" s="13" t="s">
        <v>63</v>
      </c>
      <c r="E8" s="14"/>
      <c r="F8" s="11"/>
      <c r="G8" s="10">
        <v>1</v>
      </c>
      <c r="H8" s="15"/>
      <c r="I8" s="35">
        <f>+R8+AA8+AJ8</f>
        <v>63.62</v>
      </c>
      <c r="J8" s="54">
        <v>8.19</v>
      </c>
      <c r="K8" s="61">
        <v>1</v>
      </c>
      <c r="L8" s="55">
        <v>5</v>
      </c>
      <c r="M8" s="56"/>
      <c r="N8" s="55">
        <v>6.48</v>
      </c>
      <c r="O8" s="61"/>
      <c r="P8" s="55">
        <v>4.63</v>
      </c>
      <c r="Q8" s="56"/>
      <c r="R8" s="45">
        <f>+P8+N8+L8</f>
        <v>16.11</v>
      </c>
      <c r="S8" s="39">
        <v>9.44</v>
      </c>
      <c r="T8" s="59"/>
      <c r="U8" s="40">
        <v>8.27</v>
      </c>
      <c r="V8" s="59">
        <v>1</v>
      </c>
      <c r="W8" s="40">
        <v>5.8</v>
      </c>
      <c r="X8" s="59"/>
      <c r="Y8" s="40">
        <v>9.35</v>
      </c>
      <c r="Z8" s="59">
        <v>1</v>
      </c>
      <c r="AA8" s="41">
        <f>+Y8+W8+U8</f>
        <v>23.42</v>
      </c>
      <c r="AB8" s="54">
        <v>8.32</v>
      </c>
      <c r="AC8" s="60"/>
      <c r="AD8" s="55">
        <v>14.96</v>
      </c>
      <c r="AE8" s="61">
        <v>1</v>
      </c>
      <c r="AF8" s="55">
        <v>9.43</v>
      </c>
      <c r="AG8" s="61">
        <v>1</v>
      </c>
      <c r="AH8" s="55">
        <v>6.34</v>
      </c>
      <c r="AI8" s="61"/>
      <c r="AJ8" s="57">
        <f>+AH8+AF8+AB8</f>
        <v>24.09</v>
      </c>
    </row>
    <row r="9" spans="1:36" x14ac:dyDescent="0.2">
      <c r="A9" s="16">
        <v>7</v>
      </c>
      <c r="B9" s="3" t="s">
        <v>74</v>
      </c>
      <c r="C9" s="4" t="s">
        <v>62</v>
      </c>
      <c r="D9" s="13" t="s">
        <v>63</v>
      </c>
      <c r="E9" s="14"/>
      <c r="F9" s="11"/>
      <c r="G9" s="10">
        <v>1</v>
      </c>
      <c r="H9" s="15"/>
      <c r="I9" s="35">
        <f>+R9+AA9+AJ9</f>
        <v>65.709999999999994</v>
      </c>
      <c r="J9" s="54">
        <v>8.1</v>
      </c>
      <c r="K9" s="61"/>
      <c r="L9" s="55">
        <v>6.19</v>
      </c>
      <c r="M9" s="56"/>
      <c r="N9" s="55">
        <v>17.61</v>
      </c>
      <c r="O9" s="61">
        <v>1</v>
      </c>
      <c r="P9" s="55">
        <v>6.59</v>
      </c>
      <c r="Q9" s="56"/>
      <c r="R9" s="45">
        <f>+P9+L9+J9</f>
        <v>20.88</v>
      </c>
      <c r="S9" s="39">
        <v>8.26</v>
      </c>
      <c r="T9" s="59"/>
      <c r="U9" s="40">
        <v>9.89</v>
      </c>
      <c r="V9" s="59"/>
      <c r="W9" s="40">
        <v>6.49</v>
      </c>
      <c r="X9" s="59"/>
      <c r="Y9" s="40">
        <v>7.25</v>
      </c>
      <c r="Z9" s="59"/>
      <c r="AA9" s="41">
        <f>+Y9+W9+S9</f>
        <v>22</v>
      </c>
      <c r="AB9" s="54">
        <v>7.76</v>
      </c>
      <c r="AC9" s="60"/>
      <c r="AD9" s="55">
        <v>7.56</v>
      </c>
      <c r="AE9" s="60"/>
      <c r="AF9" s="55">
        <v>7.51</v>
      </c>
      <c r="AG9" s="60"/>
      <c r="AH9" s="55">
        <v>16.23</v>
      </c>
      <c r="AI9" s="61"/>
      <c r="AJ9" s="57">
        <f>+AF9+AD9+AB9</f>
        <v>22.83</v>
      </c>
    </row>
    <row r="10" spans="1:36" x14ac:dyDescent="0.2">
      <c r="A10" s="16">
        <v>8</v>
      </c>
      <c r="B10" s="3" t="s">
        <v>67</v>
      </c>
      <c r="C10" s="4" t="s">
        <v>62</v>
      </c>
      <c r="D10" s="13" t="s">
        <v>63</v>
      </c>
      <c r="E10" s="14"/>
      <c r="F10" s="11"/>
      <c r="G10" s="10">
        <v>1</v>
      </c>
      <c r="H10" s="15"/>
      <c r="I10" s="35">
        <f>+R10+AA10+AJ10</f>
        <v>75.58</v>
      </c>
      <c r="J10" s="54">
        <v>4.93</v>
      </c>
      <c r="K10" s="61"/>
      <c r="L10" s="55">
        <v>30</v>
      </c>
      <c r="M10" s="56"/>
      <c r="N10" s="55">
        <v>30</v>
      </c>
      <c r="O10" s="61"/>
      <c r="P10" s="55">
        <v>4.67</v>
      </c>
      <c r="Q10" s="56"/>
      <c r="R10" s="45">
        <f>+P10+N10+J10</f>
        <v>39.6</v>
      </c>
      <c r="S10" s="39">
        <v>5.79</v>
      </c>
      <c r="T10" s="59"/>
      <c r="U10" s="40">
        <v>8.76</v>
      </c>
      <c r="V10" s="59">
        <v>1</v>
      </c>
      <c r="W10" s="40">
        <v>5.88</v>
      </c>
      <c r="X10" s="59"/>
      <c r="Y10" s="40">
        <v>7.98</v>
      </c>
      <c r="Z10" s="59"/>
      <c r="AA10" s="41">
        <f>+Y10+W10+S10</f>
        <v>19.649999999999999</v>
      </c>
      <c r="AB10" s="54">
        <v>5.72</v>
      </c>
      <c r="AC10" s="60"/>
      <c r="AD10" s="55">
        <v>5.39</v>
      </c>
      <c r="AE10" s="60"/>
      <c r="AF10" s="55">
        <v>5.58</v>
      </c>
      <c r="AG10" s="60"/>
      <c r="AH10" s="55">
        <v>5.36</v>
      </c>
      <c r="AI10" s="61"/>
      <c r="AJ10" s="57">
        <f>+AH10+AF10+AD10</f>
        <v>16.329999999999998</v>
      </c>
    </row>
    <row r="11" spans="1:36" x14ac:dyDescent="0.2">
      <c r="A11" s="16">
        <v>9</v>
      </c>
      <c r="B11" s="3" t="s">
        <v>75</v>
      </c>
      <c r="C11" s="4" t="s">
        <v>62</v>
      </c>
      <c r="D11" s="13" t="s">
        <v>63</v>
      </c>
      <c r="E11" s="14"/>
      <c r="F11" s="11"/>
      <c r="G11" s="10">
        <v>1</v>
      </c>
      <c r="H11" s="15"/>
      <c r="I11" s="35">
        <f>+R11+AA11+AJ11</f>
        <v>117.23</v>
      </c>
      <c r="J11" s="54">
        <v>12.5</v>
      </c>
      <c r="K11" s="61">
        <v>2</v>
      </c>
      <c r="L11" s="55">
        <v>9.4600000000000009</v>
      </c>
      <c r="M11" s="56"/>
      <c r="N11" s="55">
        <v>19.14</v>
      </c>
      <c r="O11" s="61">
        <v>2</v>
      </c>
      <c r="P11" s="55">
        <v>15.7</v>
      </c>
      <c r="Q11" s="56"/>
      <c r="R11" s="45">
        <f>+P11+L11+J11</f>
        <v>37.659999999999997</v>
      </c>
      <c r="S11" s="39">
        <v>30</v>
      </c>
      <c r="T11" s="59"/>
      <c r="U11" s="40">
        <v>14.22</v>
      </c>
      <c r="V11" s="59">
        <v>1</v>
      </c>
      <c r="W11" s="40">
        <v>15.42</v>
      </c>
      <c r="X11" s="59">
        <v>2</v>
      </c>
      <c r="Y11" s="40">
        <v>17.829999999999998</v>
      </c>
      <c r="Z11" s="59">
        <v>3</v>
      </c>
      <c r="AA11" s="41">
        <f>+U11+W11+Y11</f>
        <v>47.47</v>
      </c>
      <c r="AB11" s="54">
        <v>14.96</v>
      </c>
      <c r="AC11" s="60"/>
      <c r="AD11" s="55">
        <v>8.16</v>
      </c>
      <c r="AE11" s="60"/>
      <c r="AF11" s="55">
        <v>12.03</v>
      </c>
      <c r="AG11" s="61">
        <v>1</v>
      </c>
      <c r="AH11" s="55">
        <v>11.91</v>
      </c>
      <c r="AI11" s="60">
        <v>2</v>
      </c>
      <c r="AJ11" s="57">
        <f>+AH11+AF11+AD11</f>
        <v>32.1</v>
      </c>
    </row>
    <row r="12" spans="1:36" x14ac:dyDescent="0.2">
      <c r="A12" s="69">
        <v>1</v>
      </c>
      <c r="B12" s="70" t="s">
        <v>66</v>
      </c>
      <c r="C12" s="71" t="s">
        <v>71</v>
      </c>
      <c r="D12" s="72" t="s">
        <v>63</v>
      </c>
      <c r="E12" s="14"/>
      <c r="F12" s="11"/>
      <c r="G12" s="10">
        <v>2</v>
      </c>
      <c r="H12" s="15"/>
      <c r="I12" s="63">
        <f>+R12+AA12+AJ12</f>
        <v>45.71</v>
      </c>
      <c r="J12" s="54">
        <v>4.8</v>
      </c>
      <c r="K12" s="56"/>
      <c r="L12" s="66">
        <v>4.1900000000000004</v>
      </c>
      <c r="M12" s="56"/>
      <c r="N12" s="55">
        <v>6.47</v>
      </c>
      <c r="O12" s="61"/>
      <c r="P12" s="55">
        <v>4.9000000000000004</v>
      </c>
      <c r="Q12" s="56"/>
      <c r="R12" s="65">
        <f>+P12+L12+J12</f>
        <v>13.89</v>
      </c>
      <c r="S12" s="39">
        <v>5</v>
      </c>
      <c r="T12" s="59"/>
      <c r="U12" s="68">
        <v>4.99</v>
      </c>
      <c r="V12" s="59"/>
      <c r="W12" s="40">
        <v>6.46</v>
      </c>
      <c r="X12" s="59"/>
      <c r="Y12" s="40">
        <v>5.05</v>
      </c>
      <c r="Z12" s="59"/>
      <c r="AA12" s="65">
        <f>+Y12+U12+S12</f>
        <v>15.04</v>
      </c>
      <c r="AB12" s="54">
        <v>5.63</v>
      </c>
      <c r="AC12" s="60"/>
      <c r="AD12" s="66">
        <v>5.32</v>
      </c>
      <c r="AE12" s="60"/>
      <c r="AF12" s="55">
        <v>5.83</v>
      </c>
      <c r="AG12" s="60"/>
      <c r="AH12" s="55">
        <v>9.6199999999999992</v>
      </c>
      <c r="AI12" s="61"/>
      <c r="AJ12" s="65">
        <f>+AF12+AD12+AB12</f>
        <v>16.78</v>
      </c>
    </row>
    <row r="13" spans="1:36" x14ac:dyDescent="0.2">
      <c r="A13" s="69">
        <v>1</v>
      </c>
      <c r="B13" s="70" t="s">
        <v>72</v>
      </c>
      <c r="C13" s="71" t="s">
        <v>71</v>
      </c>
      <c r="D13" s="72" t="s">
        <v>70</v>
      </c>
      <c r="E13" s="14"/>
      <c r="F13" s="11"/>
      <c r="G13" s="10">
        <v>3</v>
      </c>
      <c r="H13" s="15"/>
      <c r="I13" s="63">
        <f>+R13+AA13+AJ13</f>
        <v>33.71</v>
      </c>
      <c r="J13" s="54">
        <v>3.2</v>
      </c>
      <c r="K13" s="56"/>
      <c r="L13" s="55">
        <v>5.94</v>
      </c>
      <c r="M13" s="61">
        <v>1</v>
      </c>
      <c r="N13" s="66">
        <v>3.19</v>
      </c>
      <c r="O13" s="61"/>
      <c r="P13" s="55">
        <v>7.34</v>
      </c>
      <c r="Q13" s="56">
        <v>1</v>
      </c>
      <c r="R13" s="45">
        <f>+N13+L13+J13</f>
        <v>12.33</v>
      </c>
      <c r="S13" s="39">
        <v>3.77</v>
      </c>
      <c r="T13" s="59"/>
      <c r="U13" s="40">
        <v>3.91</v>
      </c>
      <c r="V13" s="59"/>
      <c r="W13" s="68">
        <v>3.56</v>
      </c>
      <c r="X13" s="59"/>
      <c r="Y13" s="40">
        <v>3.91</v>
      </c>
      <c r="Z13" s="59"/>
      <c r="AA13" s="65">
        <f>+Y13+W13+S13</f>
        <v>11.24</v>
      </c>
      <c r="AB13" s="54">
        <v>5.0599999999999996</v>
      </c>
      <c r="AC13" s="60"/>
      <c r="AD13" s="55">
        <v>3.75</v>
      </c>
      <c r="AE13" s="60"/>
      <c r="AF13" s="55">
        <v>3.47</v>
      </c>
      <c r="AG13" s="60"/>
      <c r="AH13" s="66">
        <v>2.92</v>
      </c>
      <c r="AI13" s="61"/>
      <c r="AJ13" s="65">
        <f>+AH13+AF13+AD13</f>
        <v>10.14</v>
      </c>
    </row>
    <row r="14" spans="1:36" x14ac:dyDescent="0.2">
      <c r="A14" s="77">
        <v>2</v>
      </c>
      <c r="B14" s="78" t="s">
        <v>65</v>
      </c>
      <c r="C14" s="79" t="s">
        <v>71</v>
      </c>
      <c r="D14" s="80" t="s">
        <v>70</v>
      </c>
      <c r="E14" s="14"/>
      <c r="F14" s="11"/>
      <c r="G14" s="10">
        <v>3</v>
      </c>
      <c r="H14" s="15"/>
      <c r="I14" s="47">
        <f>+R14+AA14+AJ14</f>
        <v>37.299999999999997</v>
      </c>
      <c r="J14" s="54">
        <v>4.12</v>
      </c>
      <c r="K14" s="56"/>
      <c r="L14" s="55">
        <v>3.81</v>
      </c>
      <c r="M14" s="56"/>
      <c r="N14" s="55">
        <v>4.1900000000000004</v>
      </c>
      <c r="O14" s="61"/>
      <c r="P14" s="55">
        <v>18.29</v>
      </c>
      <c r="Q14" s="56"/>
      <c r="R14" s="45">
        <f>+N14+J14+L14</f>
        <v>12.12</v>
      </c>
      <c r="S14" s="39">
        <v>4.41</v>
      </c>
      <c r="T14" s="59"/>
      <c r="U14" s="40">
        <v>7.49</v>
      </c>
      <c r="V14" s="59">
        <v>1</v>
      </c>
      <c r="W14" s="40">
        <v>4.34</v>
      </c>
      <c r="X14" s="59"/>
      <c r="Y14" s="40">
        <v>4.3899999999999997</v>
      </c>
      <c r="Z14" s="59"/>
      <c r="AA14" s="41">
        <f>+Y14+W14+S14</f>
        <v>13.14</v>
      </c>
      <c r="AB14" s="54">
        <v>3.8</v>
      </c>
      <c r="AC14" s="60"/>
      <c r="AD14" s="55">
        <v>4.51</v>
      </c>
      <c r="AE14" s="60"/>
      <c r="AF14" s="55">
        <v>4.2699999999999996</v>
      </c>
      <c r="AG14" s="60"/>
      <c r="AH14" s="55">
        <v>3.97</v>
      </c>
      <c r="AI14" s="61"/>
      <c r="AJ14" s="57">
        <f>+AH14+AF14+AB14</f>
        <v>12.04</v>
      </c>
    </row>
    <row r="15" spans="1:36" x14ac:dyDescent="0.2">
      <c r="A15" s="85">
        <v>3</v>
      </c>
      <c r="B15" s="82" t="s">
        <v>76</v>
      </c>
      <c r="C15" s="83" t="s">
        <v>71</v>
      </c>
      <c r="D15" s="84" t="s">
        <v>70</v>
      </c>
      <c r="E15" s="14"/>
      <c r="F15" s="11"/>
      <c r="G15" s="10">
        <v>3</v>
      </c>
      <c r="H15" s="15"/>
      <c r="I15" s="64">
        <f>+R15+AA15+AJ15</f>
        <v>37.74</v>
      </c>
      <c r="J15" s="54">
        <v>4.8499999999999996</v>
      </c>
      <c r="K15" s="56"/>
      <c r="L15" s="55">
        <v>4.38</v>
      </c>
      <c r="M15" s="61"/>
      <c r="N15" s="55">
        <v>4.2</v>
      </c>
      <c r="O15" s="61"/>
      <c r="P15" s="55">
        <v>4.0199999999999996</v>
      </c>
      <c r="Q15" s="56"/>
      <c r="R15" s="45">
        <f>+P15+N15+L15</f>
        <v>12.6</v>
      </c>
      <c r="S15" s="39">
        <v>4.7</v>
      </c>
      <c r="T15" s="59"/>
      <c r="U15" s="40">
        <v>4.07</v>
      </c>
      <c r="V15" s="59"/>
      <c r="W15" s="40">
        <v>4.2300000000000004</v>
      </c>
      <c r="X15" s="59"/>
      <c r="Y15" s="40">
        <v>4.12</v>
      </c>
      <c r="Z15" s="59"/>
      <c r="AA15" s="41">
        <f>+Y15+W15+U15</f>
        <v>12.42</v>
      </c>
      <c r="AB15" s="54">
        <v>4.4800000000000004</v>
      </c>
      <c r="AC15" s="60"/>
      <c r="AD15" s="55">
        <v>4.0599999999999996</v>
      </c>
      <c r="AE15" s="60"/>
      <c r="AF15" s="55">
        <v>30</v>
      </c>
      <c r="AG15" s="60"/>
      <c r="AH15" s="55">
        <v>4.18</v>
      </c>
      <c r="AI15" s="61"/>
      <c r="AJ15" s="57">
        <f>+AH15+AD15+AB15</f>
        <v>12.72</v>
      </c>
    </row>
    <row r="16" spans="1:36" x14ac:dyDescent="0.2">
      <c r="A16" s="16">
        <v>4</v>
      </c>
      <c r="B16" s="3" t="s">
        <v>68</v>
      </c>
      <c r="C16" s="4" t="s">
        <v>71</v>
      </c>
      <c r="D16" s="13" t="s">
        <v>70</v>
      </c>
      <c r="E16" s="14"/>
      <c r="F16" s="11"/>
      <c r="G16" s="10">
        <v>3</v>
      </c>
      <c r="H16" s="15"/>
      <c r="I16" s="35">
        <f>+R16+AA16+AJ16</f>
        <v>39.950000000000003</v>
      </c>
      <c r="J16" s="54">
        <v>3.93</v>
      </c>
      <c r="K16" s="56"/>
      <c r="L16" s="55">
        <v>3.89</v>
      </c>
      <c r="M16" s="56"/>
      <c r="N16" s="55">
        <v>3.74</v>
      </c>
      <c r="O16" s="61"/>
      <c r="P16" s="55">
        <v>3.53</v>
      </c>
      <c r="Q16" s="56"/>
      <c r="R16" s="65">
        <f>+P16+N16+L16</f>
        <v>11.16</v>
      </c>
      <c r="S16" s="39">
        <v>5.2</v>
      </c>
      <c r="T16" s="59"/>
      <c r="U16" s="40">
        <v>4.04</v>
      </c>
      <c r="V16" s="59"/>
      <c r="W16" s="40">
        <v>4.05</v>
      </c>
      <c r="X16" s="59"/>
      <c r="Y16" s="40">
        <v>3.78</v>
      </c>
      <c r="Z16" s="59"/>
      <c r="AA16" s="41">
        <f>+Y16+W16+U16</f>
        <v>11.87</v>
      </c>
      <c r="AB16" s="54">
        <v>4.38</v>
      </c>
      <c r="AC16" s="60"/>
      <c r="AD16" s="55">
        <v>7.86</v>
      </c>
      <c r="AE16" s="61">
        <v>1</v>
      </c>
      <c r="AF16" s="55">
        <v>4.68</v>
      </c>
      <c r="AG16" s="60"/>
      <c r="AH16" s="55">
        <v>9.93</v>
      </c>
      <c r="AI16" s="61"/>
      <c r="AJ16" s="57">
        <f>+AF16+AD16+AB16</f>
        <v>16.920000000000002</v>
      </c>
    </row>
    <row r="17" spans="1:36" x14ac:dyDescent="0.2">
      <c r="A17" s="62">
        <v>5</v>
      </c>
      <c r="B17" s="3" t="s">
        <v>73</v>
      </c>
      <c r="C17" s="4" t="s">
        <v>71</v>
      </c>
      <c r="D17" s="13" t="s">
        <v>70</v>
      </c>
      <c r="E17" s="14"/>
      <c r="F17" s="11"/>
      <c r="G17" s="10">
        <v>3</v>
      </c>
      <c r="H17" s="15"/>
      <c r="I17" s="35">
        <f>+R17+AA17+AJ17</f>
        <v>47.67</v>
      </c>
      <c r="J17" s="54">
        <v>5.34</v>
      </c>
      <c r="K17" s="56"/>
      <c r="L17" s="55">
        <v>4.96</v>
      </c>
      <c r="M17" s="56"/>
      <c r="N17" s="55">
        <v>5.15</v>
      </c>
      <c r="O17" s="61"/>
      <c r="P17" s="55">
        <v>4.66</v>
      </c>
      <c r="Q17" s="56"/>
      <c r="R17" s="45">
        <f>+P17+N17+L17</f>
        <v>14.77</v>
      </c>
      <c r="S17" s="39">
        <v>8.36</v>
      </c>
      <c r="T17" s="59"/>
      <c r="U17" s="40">
        <v>4.55</v>
      </c>
      <c r="V17" s="59"/>
      <c r="W17" s="40">
        <v>4.67</v>
      </c>
      <c r="X17" s="59"/>
      <c r="Y17" s="40">
        <v>11.33</v>
      </c>
      <c r="Z17" s="59"/>
      <c r="AA17" s="41">
        <f>+W17+U17+S17</f>
        <v>17.579999999999998</v>
      </c>
      <c r="AB17" s="54">
        <v>5.31</v>
      </c>
      <c r="AC17" s="60"/>
      <c r="AD17" s="55">
        <v>4.91</v>
      </c>
      <c r="AE17" s="60"/>
      <c r="AF17" s="55">
        <v>5.0999999999999996</v>
      </c>
      <c r="AG17" s="60"/>
      <c r="AH17" s="55">
        <v>5.86</v>
      </c>
      <c r="AI17" s="61"/>
      <c r="AJ17" s="57">
        <f>+AF17+AD17+AB17</f>
        <v>15.32</v>
      </c>
    </row>
  </sheetData>
  <sortState ref="A3:AJ17">
    <sortCondition ref="G3:G17"/>
    <sortCondition ref="I3:I17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" right="0.7" top="0.75" bottom="0.75" header="0.3" footer="0.3"/>
      <headerFooter alignWithMargins="0"/>
    </customSheetView>
  </customSheetViews>
  <mergeCells count="5">
    <mergeCell ref="A1:D1"/>
    <mergeCell ref="AB1:AJ1"/>
    <mergeCell ref="J1:R1"/>
    <mergeCell ref="S1:AA1"/>
    <mergeCell ref="G1:H1"/>
  </mergeCells>
  <phoneticPr fontId="1" type="noConversion"/>
  <printOptions gridLines="1"/>
  <pageMargins left="0.25" right="0.25" top="0.5" bottom="0.25" header="0.25" footer="0"/>
  <pageSetup orientation="portrait" horizontalDpi="4294967292" verticalDpi="4294967292" r:id="rId1"/>
  <headerFooter alignWithMargins="0">
    <oddHeader>Page &amp;P&amp;RIDPA Match Scoring Spreadsheet (X-Large)</oddHeader>
  </headerFooter>
  <colBreaks count="2" manualBreakCount="2">
    <brk id="9" max="51" man="1"/>
    <brk id="18" max="5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ColWidth="8.85546875" defaultRowHeight="12.75" x14ac:dyDescent="0.2"/>
  <cols>
    <col min="1" max="1" width="4.85546875" bestFit="1" customWidth="1"/>
    <col min="2" max="2" width="4.42578125" bestFit="1" customWidth="1"/>
    <col min="3" max="3" width="113.140625" bestFit="1" customWidth="1"/>
  </cols>
  <sheetData>
    <row r="1" spans="1:3" x14ac:dyDescent="0.2">
      <c r="A1" s="5" t="s">
        <v>59</v>
      </c>
      <c r="B1" s="8">
        <v>0</v>
      </c>
      <c r="C1" s="6" t="s">
        <v>9</v>
      </c>
    </row>
    <row r="2" spans="1:3" x14ac:dyDescent="0.2">
      <c r="A2" s="5" t="s">
        <v>60</v>
      </c>
      <c r="B2" s="8">
        <v>1</v>
      </c>
      <c r="C2" s="7" t="s">
        <v>11</v>
      </c>
    </row>
    <row r="3" spans="1:3" x14ac:dyDescent="0.2">
      <c r="A3" s="5" t="s">
        <v>0</v>
      </c>
      <c r="B3" s="8">
        <v>2</v>
      </c>
      <c r="C3" s="7" t="s">
        <v>12</v>
      </c>
    </row>
    <row r="4" spans="1:3" x14ac:dyDescent="0.2">
      <c r="A4" s="5" t="s">
        <v>51</v>
      </c>
      <c r="B4" s="8">
        <v>3</v>
      </c>
      <c r="C4" s="7" t="s">
        <v>7</v>
      </c>
    </row>
    <row r="5" spans="1:3" x14ac:dyDescent="0.2">
      <c r="A5" s="5" t="s">
        <v>1</v>
      </c>
      <c r="B5" s="8">
        <v>4</v>
      </c>
      <c r="C5" s="7" t="s">
        <v>8</v>
      </c>
    </row>
    <row r="6" spans="1:3" x14ac:dyDescent="0.2">
      <c r="A6" s="5"/>
      <c r="B6" s="8"/>
    </row>
    <row r="7" spans="1:3" x14ac:dyDescent="0.2">
      <c r="A7" s="5" t="s">
        <v>2</v>
      </c>
      <c r="B7" s="8">
        <v>0</v>
      </c>
      <c r="C7" s="7" t="s">
        <v>10</v>
      </c>
    </row>
    <row r="8" spans="1:3" x14ac:dyDescent="0.2">
      <c r="A8" s="5" t="s">
        <v>3</v>
      </c>
      <c r="B8" s="8">
        <v>1</v>
      </c>
      <c r="C8" s="7"/>
    </row>
    <row r="9" spans="1:3" x14ac:dyDescent="0.2">
      <c r="A9" s="5" t="s">
        <v>4</v>
      </c>
      <c r="B9" s="8">
        <v>2</v>
      </c>
    </row>
    <row r="10" spans="1:3" x14ac:dyDescent="0.2">
      <c r="A10" s="5" t="s">
        <v>5</v>
      </c>
      <c r="B10" s="8">
        <v>3</v>
      </c>
      <c r="C10" s="7"/>
    </row>
    <row r="11" spans="1:3" x14ac:dyDescent="0.2">
      <c r="A11" s="5" t="s">
        <v>6</v>
      </c>
      <c r="B11" s="8">
        <v>4</v>
      </c>
      <c r="C11" s="7"/>
    </row>
    <row r="13" spans="1:3" x14ac:dyDescent="0.2">
      <c r="A13" s="9">
        <v>0</v>
      </c>
      <c r="B13" s="5" t="s">
        <v>2</v>
      </c>
      <c r="C13" s="7" t="s">
        <v>21</v>
      </c>
    </row>
    <row r="14" spans="1:3" x14ac:dyDescent="0.2">
      <c r="A14" s="9">
        <v>1</v>
      </c>
      <c r="B14" s="5" t="s">
        <v>3</v>
      </c>
      <c r="C14" s="7"/>
    </row>
    <row r="15" spans="1:3" x14ac:dyDescent="0.2">
      <c r="A15" s="9">
        <v>2</v>
      </c>
      <c r="B15" s="5" t="s">
        <v>4</v>
      </c>
      <c r="C15" s="7"/>
    </row>
    <row r="16" spans="1:3" x14ac:dyDescent="0.2">
      <c r="A16" s="9">
        <v>3</v>
      </c>
      <c r="B16" s="5" t="s">
        <v>5</v>
      </c>
      <c r="C16" s="7"/>
    </row>
    <row r="17" spans="1:3" x14ac:dyDescent="0.2">
      <c r="A17" s="9">
        <v>4</v>
      </c>
      <c r="B17" t="s">
        <v>23</v>
      </c>
      <c r="C17" t="s">
        <v>24</v>
      </c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ColWidth="8.85546875" defaultRowHeight="12.75" x14ac:dyDescent="0.2"/>
  <cols>
    <col min="1" max="1" width="125.7109375" customWidth="1"/>
  </cols>
  <sheetData>
    <row r="1" spans="1:1" s="17" customFormat="1" x14ac:dyDescent="0.2">
      <c r="A1" s="28" t="s">
        <v>52</v>
      </c>
    </row>
    <row r="2" spans="1:1" s="17" customFormat="1" x14ac:dyDescent="0.2">
      <c r="A2" s="18"/>
    </row>
    <row r="3" spans="1:1" s="17" customFormat="1" x14ac:dyDescent="0.2">
      <c r="A3" s="18"/>
    </row>
    <row r="4" spans="1:1" s="17" customFormat="1" x14ac:dyDescent="0.2">
      <c r="A4" s="28" t="s">
        <v>26</v>
      </c>
    </row>
    <row r="5" spans="1:1" s="17" customFormat="1" x14ac:dyDescent="0.2">
      <c r="A5" s="18" t="s">
        <v>27</v>
      </c>
    </row>
    <row r="6" spans="1:1" s="17" customFormat="1" ht="12.75" customHeight="1" x14ac:dyDescent="0.2">
      <c r="A6" s="18"/>
    </row>
    <row r="7" spans="1:1" x14ac:dyDescent="0.2">
      <c r="A7" s="18" t="s">
        <v>28</v>
      </c>
    </row>
    <row r="8" spans="1:1" x14ac:dyDescent="0.2">
      <c r="A8" s="18" t="s">
        <v>29</v>
      </c>
    </row>
    <row r="9" spans="1:1" x14ac:dyDescent="0.2">
      <c r="A9" s="18" t="s">
        <v>30</v>
      </c>
    </row>
    <row r="10" spans="1:1" x14ac:dyDescent="0.2">
      <c r="A10" s="18" t="s">
        <v>31</v>
      </c>
    </row>
    <row r="11" spans="1:1" x14ac:dyDescent="0.2">
      <c r="A11" s="18" t="s">
        <v>32</v>
      </c>
    </row>
    <row r="12" spans="1:1" x14ac:dyDescent="0.2">
      <c r="A12" s="18" t="s">
        <v>33</v>
      </c>
    </row>
    <row r="13" spans="1:1" x14ac:dyDescent="0.2">
      <c r="A13" s="18" t="s">
        <v>34</v>
      </c>
    </row>
    <row r="14" spans="1:1" x14ac:dyDescent="0.2">
      <c r="A14" s="18" t="s">
        <v>35</v>
      </c>
    </row>
    <row r="15" spans="1:1" x14ac:dyDescent="0.2">
      <c r="A15" s="18"/>
    </row>
    <row r="16" spans="1:1" ht="27" customHeight="1" x14ac:dyDescent="0.2">
      <c r="A16" s="18" t="s">
        <v>40</v>
      </c>
    </row>
    <row r="17" spans="1:1" x14ac:dyDescent="0.2">
      <c r="A17" s="18"/>
    </row>
    <row r="18" spans="1:1" x14ac:dyDescent="0.2">
      <c r="A18" s="18"/>
    </row>
    <row r="19" spans="1:1" ht="25.5" x14ac:dyDescent="0.2">
      <c r="A19" s="29" t="s">
        <v>49</v>
      </c>
    </row>
    <row r="20" spans="1:1" x14ac:dyDescent="0.2">
      <c r="A20" s="29"/>
    </row>
    <row r="21" spans="1:1" x14ac:dyDescent="0.2">
      <c r="A21" s="17"/>
    </row>
    <row r="22" spans="1:1" x14ac:dyDescent="0.2">
      <c r="A22" s="30" t="s">
        <v>41</v>
      </c>
    </row>
    <row r="23" spans="1:1" x14ac:dyDescent="0.2">
      <c r="A23" s="18" t="s">
        <v>28</v>
      </c>
    </row>
    <row r="24" spans="1:1" x14ac:dyDescent="0.2">
      <c r="A24" s="17" t="s">
        <v>42</v>
      </c>
    </row>
    <row r="25" spans="1:1" x14ac:dyDescent="0.2">
      <c r="A25" s="17" t="s">
        <v>48</v>
      </c>
    </row>
    <row r="26" spans="1:1" x14ac:dyDescent="0.2">
      <c r="A26" s="17" t="s">
        <v>43</v>
      </c>
    </row>
    <row r="27" spans="1:1" x14ac:dyDescent="0.2">
      <c r="A27" s="17" t="s">
        <v>44</v>
      </c>
    </row>
    <row r="28" spans="1:1" x14ac:dyDescent="0.2">
      <c r="A28" s="17" t="s">
        <v>45</v>
      </c>
    </row>
    <row r="29" spans="1:1" x14ac:dyDescent="0.2">
      <c r="A29" s="17" t="s">
        <v>50</v>
      </c>
    </row>
    <row r="30" spans="1:1" x14ac:dyDescent="0.2">
      <c r="A30" s="17" t="s">
        <v>46</v>
      </c>
    </row>
    <row r="31" spans="1:1" x14ac:dyDescent="0.2">
      <c r="A31" s="17" t="s">
        <v>47</v>
      </c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Rodrigo Carvajal</cp:lastModifiedBy>
  <cp:revision>1</cp:revision>
  <cp:lastPrinted>2009-11-19T20:10:09Z</cp:lastPrinted>
  <dcterms:created xsi:type="dcterms:W3CDTF">2001-08-02T04:21:03Z</dcterms:created>
  <dcterms:modified xsi:type="dcterms:W3CDTF">2013-07-12T16:53:21Z</dcterms:modified>
</cp:coreProperties>
</file>